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55291\Desktop\個別接種委託\申請様式\"/>
    </mc:Choice>
  </mc:AlternateContent>
  <bookViews>
    <workbookView xWindow="0" yWindow="0" windowWidth="28800" windowHeight="12210"/>
  </bookViews>
  <sheets>
    <sheet name="診療所用" sheetId="5" r:id="rId1"/>
  </sheets>
  <definedNames>
    <definedName name="_xlnm._FilterDatabase" localSheetId="0" hidden="1">診療所用!$A$24:$M$84</definedName>
    <definedName name="_xlnm.Print_Area" localSheetId="0">診療所用!$A$1:$M$152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0" i="5" l="1"/>
  <c r="I83" i="5" l="1"/>
  <c r="I82" i="5"/>
  <c r="I81" i="5"/>
  <c r="I79" i="5"/>
  <c r="I78" i="5"/>
  <c r="I77" i="5"/>
  <c r="I75" i="5"/>
  <c r="I74" i="5"/>
  <c r="I73" i="5"/>
  <c r="I71" i="5"/>
  <c r="I70" i="5"/>
  <c r="I69" i="5"/>
  <c r="I67" i="5"/>
  <c r="I66" i="5"/>
  <c r="I65" i="5"/>
  <c r="I63" i="5"/>
  <c r="I62" i="5"/>
  <c r="I61" i="5"/>
  <c r="I59" i="5"/>
  <c r="I58" i="5"/>
  <c r="I57" i="5"/>
  <c r="I51" i="5"/>
  <c r="I50" i="5"/>
  <c r="I49" i="5"/>
  <c r="I47" i="5"/>
  <c r="I46" i="5"/>
  <c r="I45" i="5"/>
  <c r="I43" i="5"/>
  <c r="I42" i="5"/>
  <c r="I41" i="5"/>
  <c r="I39" i="5"/>
  <c r="I38" i="5"/>
  <c r="I37" i="5"/>
  <c r="I35" i="5"/>
  <c r="I34" i="5"/>
  <c r="B52" i="5" l="1"/>
  <c r="K105" i="5"/>
  <c r="I33" i="5"/>
  <c r="I11" i="5"/>
  <c r="I10" i="5"/>
  <c r="I14" i="5"/>
  <c r="J33" i="5" l="1"/>
  <c r="I88" i="5"/>
  <c r="C139" i="5"/>
  <c r="J69" i="5"/>
  <c r="J61" i="5"/>
  <c r="J57" i="5"/>
  <c r="J49" i="5"/>
  <c r="J41" i="5"/>
  <c r="I31" i="5"/>
  <c r="I30" i="5"/>
  <c r="I27" i="5"/>
  <c r="I26" i="5"/>
  <c r="I23" i="5"/>
  <c r="I22" i="5"/>
  <c r="I19" i="5"/>
  <c r="I18" i="5"/>
  <c r="I15" i="5"/>
  <c r="K9" i="5"/>
  <c r="G8" i="5"/>
  <c r="H8" i="5" s="1"/>
  <c r="B12" i="5" s="1"/>
  <c r="C12" i="5" s="1"/>
  <c r="D12" i="5" s="1"/>
  <c r="E12" i="5" s="1"/>
  <c r="F12" i="5" s="1"/>
  <c r="G12" i="5" s="1"/>
  <c r="H12" i="5" s="1"/>
  <c r="B16" i="5" s="1"/>
  <c r="C16" i="5" s="1"/>
  <c r="D16" i="5" s="1"/>
  <c r="E16" i="5" s="1"/>
  <c r="F16" i="5" s="1"/>
  <c r="G16" i="5" s="1"/>
  <c r="H16" i="5" s="1"/>
  <c r="B20" i="5" s="1"/>
  <c r="C20" i="5" s="1"/>
  <c r="D20" i="5" s="1"/>
  <c r="E20" i="5" s="1"/>
  <c r="F20" i="5" s="1"/>
  <c r="G20" i="5" s="1"/>
  <c r="H20" i="5" s="1"/>
  <c r="B24" i="5" s="1"/>
  <c r="C24" i="5" s="1"/>
  <c r="D24" i="5" s="1"/>
  <c r="E24" i="5" s="1"/>
  <c r="F24" i="5" s="1"/>
  <c r="G24" i="5" s="1"/>
  <c r="H24" i="5" s="1"/>
  <c r="B28" i="5" s="1"/>
  <c r="C28" i="5" s="1"/>
  <c r="D28" i="5" s="1"/>
  <c r="E28" i="5" s="1"/>
  <c r="F28" i="5" s="1"/>
  <c r="G28" i="5" s="1"/>
  <c r="H28" i="5" s="1"/>
  <c r="B32" i="5" s="1"/>
  <c r="C32" i="5" s="1"/>
  <c r="D32" i="5" s="1"/>
  <c r="E32" i="5" s="1"/>
  <c r="F32" i="5" s="1"/>
  <c r="G32" i="5" s="1"/>
  <c r="H32" i="5" s="1"/>
  <c r="B36" i="5" s="1"/>
  <c r="C36" i="5" s="1"/>
  <c r="D36" i="5" s="1"/>
  <c r="E36" i="5" s="1"/>
  <c r="F36" i="5" s="1"/>
  <c r="G36" i="5" s="1"/>
  <c r="H36" i="5" s="1"/>
  <c r="B40" i="5" s="1"/>
  <c r="C40" i="5" s="1"/>
  <c r="D40" i="5" s="1"/>
  <c r="E40" i="5" s="1"/>
  <c r="F40" i="5" s="1"/>
  <c r="G40" i="5" s="1"/>
  <c r="H40" i="5" s="1"/>
  <c r="B44" i="5" s="1"/>
  <c r="C44" i="5" s="1"/>
  <c r="D44" i="5" s="1"/>
  <c r="E44" i="5" s="1"/>
  <c r="F44" i="5" s="1"/>
  <c r="G44" i="5" s="1"/>
  <c r="H44" i="5" s="1"/>
  <c r="B48" i="5" s="1"/>
  <c r="C48" i="5" s="1"/>
  <c r="D48" i="5" s="1"/>
  <c r="E48" i="5" s="1"/>
  <c r="F48" i="5" s="1"/>
  <c r="G48" i="5" s="1"/>
  <c r="H48" i="5" s="1"/>
  <c r="B56" i="5" s="1"/>
  <c r="C56" i="5" s="1"/>
  <c r="D56" i="5" s="1"/>
  <c r="E56" i="5" s="1"/>
  <c r="F56" i="5" s="1"/>
  <c r="G56" i="5" s="1"/>
  <c r="H56" i="5" s="1"/>
  <c r="B60" i="5" s="1"/>
  <c r="C60" i="5" s="1"/>
  <c r="D60" i="5" s="1"/>
  <c r="E60" i="5" s="1"/>
  <c r="F60" i="5" s="1"/>
  <c r="G60" i="5" s="1"/>
  <c r="H60" i="5" s="1"/>
  <c r="B64" i="5" s="1"/>
  <c r="C64" i="5" s="1"/>
  <c r="D64" i="5" s="1"/>
  <c r="E64" i="5" s="1"/>
  <c r="F64" i="5" s="1"/>
  <c r="G64" i="5" s="1"/>
  <c r="H64" i="5" s="1"/>
  <c r="B68" i="5" s="1"/>
  <c r="C68" i="5" s="1"/>
  <c r="D68" i="5" s="1"/>
  <c r="E68" i="5" s="1"/>
  <c r="F68" i="5" s="1"/>
  <c r="G68" i="5" s="1"/>
  <c r="H68" i="5" s="1"/>
  <c r="B72" i="5" s="1"/>
  <c r="C72" i="5" s="1"/>
  <c r="D72" i="5" s="1"/>
  <c r="E72" i="5" s="1"/>
  <c r="F72" i="5" s="1"/>
  <c r="G72" i="5" s="1"/>
  <c r="H72" i="5" s="1"/>
  <c r="B76" i="5" s="1"/>
  <c r="C76" i="5" s="1"/>
  <c r="D76" i="5" s="1"/>
  <c r="E76" i="5" s="1"/>
  <c r="F76" i="5" s="1"/>
  <c r="G76" i="5" s="1"/>
  <c r="H76" i="5" s="1"/>
  <c r="B80" i="5" s="1"/>
  <c r="C80" i="5" s="1"/>
  <c r="D80" i="5" s="1"/>
  <c r="E80" i="5" s="1"/>
  <c r="F80" i="5" s="1"/>
  <c r="G80" i="5" s="1"/>
  <c r="H80" i="5" s="1"/>
  <c r="I90" i="5" l="1"/>
  <c r="I89" i="5"/>
  <c r="C131" i="5"/>
  <c r="C134" i="5"/>
  <c r="C135" i="5"/>
  <c r="C132" i="5"/>
  <c r="C129" i="5"/>
  <c r="J45" i="5"/>
  <c r="N45" i="5" s="1"/>
  <c r="C138" i="5"/>
  <c r="C140" i="5"/>
  <c r="J81" i="5"/>
  <c r="N81" i="5" s="1"/>
  <c r="C130" i="5"/>
  <c r="J73" i="5"/>
  <c r="N73" i="5" s="1"/>
  <c r="J77" i="5"/>
  <c r="N77" i="5" s="1"/>
  <c r="J37" i="5"/>
  <c r="N37" i="5" s="1"/>
  <c r="N41" i="5"/>
  <c r="N57" i="5"/>
  <c r="N61" i="5"/>
  <c r="C136" i="5"/>
  <c r="J65" i="5"/>
  <c r="N65" i="5" s="1"/>
  <c r="C133" i="5"/>
  <c r="N49" i="5"/>
  <c r="C137" i="5"/>
  <c r="N69" i="5"/>
  <c r="F125" i="5" l="1"/>
  <c r="F124" i="5"/>
  <c r="N33" i="5"/>
  <c r="C141" i="5"/>
  <c r="E139" i="5" l="1"/>
  <c r="E135" i="5"/>
  <c r="E131" i="5"/>
  <c r="E140" i="5"/>
  <c r="E136" i="5"/>
  <c r="E132" i="5"/>
  <c r="E133" i="5"/>
  <c r="E134" i="5"/>
  <c r="E130" i="5"/>
  <c r="E138" i="5"/>
  <c r="E129" i="5"/>
  <c r="E137" i="5"/>
  <c r="I138" i="5"/>
  <c r="I134" i="5"/>
  <c r="I130" i="5"/>
  <c r="I139" i="5"/>
  <c r="I135" i="5"/>
  <c r="I131" i="5"/>
  <c r="I136" i="5"/>
  <c r="I132" i="5"/>
  <c r="I140" i="5"/>
  <c r="I129" i="5"/>
  <c r="I137" i="5"/>
  <c r="I133" i="5"/>
  <c r="I141" i="5" l="1"/>
  <c r="L137" i="5"/>
  <c r="M137" i="5" s="1"/>
  <c r="L134" i="5"/>
  <c r="M134" i="5" s="1"/>
  <c r="L140" i="5"/>
  <c r="M140" i="5" s="1"/>
  <c r="L138" i="5"/>
  <c r="M138" i="5" s="1"/>
  <c r="L131" i="5"/>
  <c r="M131" i="5" s="1"/>
  <c r="L135" i="5"/>
  <c r="M135" i="5" s="1"/>
  <c r="L129" i="5"/>
  <c r="E141" i="5"/>
  <c r="L133" i="5"/>
  <c r="M133" i="5" s="1"/>
  <c r="L132" i="5"/>
  <c r="M132" i="5" s="1"/>
  <c r="L130" i="5"/>
  <c r="M130" i="5" s="1"/>
  <c r="L136" i="5"/>
  <c r="M136" i="5" s="1"/>
  <c r="L139" i="5"/>
  <c r="M139" i="5" s="1"/>
  <c r="L141" i="5" l="1"/>
  <c r="M129" i="5"/>
  <c r="M141" i="5" s="1"/>
  <c r="F118" i="5" s="1"/>
</calcChain>
</file>

<file path=xl/comments1.xml><?xml version="1.0" encoding="utf-8"?>
<comments xmlns="http://schemas.openxmlformats.org/spreadsheetml/2006/main">
  <authors>
    <author>厚生労働省ネットワークシステム</author>
  </authors>
  <commentList>
    <comment ref="J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150×5×3,000+100×3×0＝2,250,000
②　150×4×3,000+（100×3+150×1）×2,000＝2,940,000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<sst xmlns="http://schemas.openxmlformats.org/spreadsheetml/2006/main" count="149" uniqueCount="80">
  <si>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</si>
  <si>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</si>
  <si>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</si>
  <si>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</si>
  <si>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</si>
  <si>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</si>
  <si>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</si>
  <si>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</si>
  <si>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</si>
  <si>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5月10日の週</t>
    <rPh sb="1" eb="2">
      <t>ガツ</t>
    </rPh>
    <rPh sb="4" eb="5">
      <t>ニチ</t>
    </rPh>
    <rPh sb="6" eb="7">
      <t>シュウ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</si>
  <si>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</si>
  <si>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</si>
  <si>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</si>
  <si>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</si>
  <si>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</si>
  <si>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</si>
  <si>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</si>
  <si>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</si>
  <si>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</si>
  <si>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100回以上接種した取扱いとする週</t>
    <phoneticPr fontId="2"/>
  </si>
  <si>
    <t>回数区分</t>
    <rPh sb="0" eb="2">
      <t>カイスウ</t>
    </rPh>
    <rPh sb="2" eb="4">
      <t>クブン</t>
    </rPh>
    <phoneticPr fontId="2"/>
  </si>
  <si>
    <t>5月17日の週</t>
    <rPh sb="1" eb="2">
      <t>ガツ</t>
    </rPh>
    <rPh sb="4" eb="5">
      <t>ニチ</t>
    </rPh>
    <rPh sb="6" eb="7">
      <t>シュウ</t>
    </rPh>
    <phoneticPr fontId="2"/>
  </si>
  <si>
    <t>5月24日の週</t>
    <rPh sb="1" eb="2">
      <t>ガツ</t>
    </rPh>
    <rPh sb="4" eb="5">
      <t>ニチ</t>
    </rPh>
    <rPh sb="6" eb="7">
      <t>シュウ</t>
    </rPh>
    <phoneticPr fontId="2"/>
  </si>
  <si>
    <t>5月31日の週</t>
    <rPh sb="1" eb="2">
      <t>ガツ</t>
    </rPh>
    <rPh sb="4" eb="5">
      <t>ニチ</t>
    </rPh>
    <rPh sb="6" eb="7">
      <t>シュウ</t>
    </rPh>
    <phoneticPr fontId="2"/>
  </si>
  <si>
    <t>6月7日の週</t>
    <rPh sb="1" eb="2">
      <t>ガツ</t>
    </rPh>
    <rPh sb="3" eb="4">
      <t>ニチ</t>
    </rPh>
    <rPh sb="5" eb="6">
      <t>シュウ</t>
    </rPh>
    <phoneticPr fontId="2"/>
  </si>
  <si>
    <t>6月14日の週</t>
    <rPh sb="1" eb="2">
      <t>ガツ</t>
    </rPh>
    <rPh sb="4" eb="5">
      <t>ニチ</t>
    </rPh>
    <rPh sb="6" eb="7">
      <t>シュウ</t>
    </rPh>
    <phoneticPr fontId="2"/>
  </si>
  <si>
    <t>6月21日の週</t>
    <rPh sb="1" eb="2">
      <t>ガツ</t>
    </rPh>
    <rPh sb="4" eb="5">
      <t>ニチ</t>
    </rPh>
    <rPh sb="6" eb="7">
      <t>シュウ</t>
    </rPh>
    <phoneticPr fontId="2"/>
  </si>
  <si>
    <t>6月28日の週</t>
    <rPh sb="1" eb="2">
      <t>ガツ</t>
    </rPh>
    <rPh sb="4" eb="5">
      <t>ニチ</t>
    </rPh>
    <rPh sb="6" eb="7">
      <t>シュウ</t>
    </rPh>
    <phoneticPr fontId="2"/>
  </si>
  <si>
    <t>7月5日の週</t>
    <rPh sb="1" eb="2">
      <t>ガツ</t>
    </rPh>
    <rPh sb="3" eb="4">
      <t>ニチ</t>
    </rPh>
    <rPh sb="5" eb="6">
      <t>シュウ</t>
    </rPh>
    <phoneticPr fontId="2"/>
  </si>
  <si>
    <t>7月12日の週</t>
    <rPh sb="1" eb="2">
      <t>ガツ</t>
    </rPh>
    <rPh sb="4" eb="5">
      <t>ニチ</t>
    </rPh>
    <rPh sb="6" eb="7">
      <t>シュウ</t>
    </rPh>
    <phoneticPr fontId="2"/>
  </si>
  <si>
    <t>7月19日の週</t>
    <rPh sb="1" eb="2">
      <t>ガツ</t>
    </rPh>
    <rPh sb="4" eb="5">
      <t>ニチ</t>
    </rPh>
    <rPh sb="6" eb="7">
      <t>シュウ</t>
    </rPh>
    <phoneticPr fontId="2"/>
  </si>
  <si>
    <t>7月26日の週</t>
    <rPh sb="1" eb="2">
      <t>ガツ</t>
    </rPh>
    <rPh sb="4" eb="5">
      <t>ニチ</t>
    </rPh>
    <rPh sb="6" eb="7">
      <t>シュウ</t>
    </rPh>
    <phoneticPr fontId="2"/>
  </si>
  <si>
    <t>(1/2)</t>
    <phoneticPr fontId="2"/>
  </si>
  <si>
    <t>(2/2)</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</si>
  <si>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</si>
  <si>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t>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</si>
  <si>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</si>
  <si>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</si>
  <si>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</si>
  <si>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</si>
  <si>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</si>
  <si>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</si>
  <si>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</si>
  <si>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</si>
  <si>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</si>
  <si>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</si>
  <si>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</si>
  <si>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</si>
  <si>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</si>
  <si>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</si>
  <si>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</si>
  <si>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</si>
  <si>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</si>
  <si>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</si>
  <si>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</si>
  <si>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接種回数計（予診のみを含めない）5/9～</t>
    <rPh sb="0" eb="2">
      <t>セッシュ</t>
    </rPh>
    <rPh sb="2" eb="4">
      <t>カイスウ</t>
    </rPh>
    <rPh sb="4" eb="5">
      <t>ケイ</t>
    </rPh>
    <rPh sb="6" eb="8">
      <t>ヨシン</t>
    </rPh>
    <rPh sb="11" eb="12">
      <t>フク</t>
    </rPh>
    <phoneticPr fontId="2"/>
  </si>
  <si>
    <t>左記のうち市内居住者</t>
    <rPh sb="0" eb="2">
      <t>サキ</t>
    </rPh>
    <rPh sb="5" eb="7">
      <t>シナイ</t>
    </rPh>
    <rPh sb="7" eb="10">
      <t>キョジュウシャ</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</si>
  <si>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</si>
  <si>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</si>
  <si>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</si>
  <si>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</si>
  <si>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</si>
  <si>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</si>
  <si>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</si>
  <si>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</si>
  <si>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</si>
  <si>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</si>
  <si>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</si>
  <si>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</si>
  <si>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　5月9日から7月31日の期間において、別紙報告書のとおりコロナウイルスワクチンの接種を実施したため、以下のとおり請求する。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</si>
  <si>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令和　年　月　日</t>
    <rPh sb="0" eb="2">
      <t>レイワ</t>
    </rPh>
    <rPh sb="3" eb="4">
      <t>ネン</t>
    </rPh>
    <rPh sb="5" eb="6">
      <t>ガツ</t>
    </rPh>
    <rPh sb="7" eb="8">
      <t>ヒ</t>
    </rPh>
    <phoneticPr fontId="2"/>
  </si>
  <si>
    <t>・発行責任者及び担当者</t>
    <rPh sb="1" eb="3">
      <t>ハッコウ</t>
    </rPh>
    <rPh sb="3" eb="6">
      <t>セキニンシャ</t>
    </rPh>
    <rPh sb="6" eb="7">
      <t>オヨ</t>
    </rPh>
    <rPh sb="8" eb="11">
      <t>タントウシャ</t>
    </rPh>
    <phoneticPr fontId="2"/>
  </si>
  <si>
    <t>発行責任者</t>
    <rPh sb="0" eb="2">
      <t>ハッコウ</t>
    </rPh>
    <rPh sb="2" eb="5">
      <t>セキニンシャ</t>
    </rPh>
    <phoneticPr fontId="2"/>
  </si>
  <si>
    <t>担当者</t>
    <rPh sb="0" eb="3">
      <t>タントウシャ</t>
    </rPh>
    <phoneticPr fontId="2"/>
  </si>
  <si>
    <t>役職・氏名</t>
    <rPh sb="0" eb="2">
      <t>ヤクショク</t>
    </rPh>
    <rPh sb="3" eb="5">
      <t>シメイ</t>
    </rPh>
    <phoneticPr fontId="2"/>
  </si>
  <si>
    <t>連絡先</t>
    <rPh sb="0" eb="3">
      <t>レンラクサキ</t>
    </rPh>
    <phoneticPr fontId="2"/>
  </si>
  <si>
    <t>富山県知事　　　　　　　様</t>
    <rPh sb="0" eb="2">
      <t>トヤマ</t>
    </rPh>
    <rPh sb="2" eb="5">
      <t>ケンチジ</t>
    </rPh>
    <rPh sb="3" eb="5">
      <t>チジ</t>
    </rPh>
    <rPh sb="12" eb="13">
      <t>サマ</t>
    </rPh>
    <phoneticPr fontId="2"/>
  </si>
  <si>
    <t>所在地</t>
    <rPh sb="0" eb="3">
      <t>ショザイチ</t>
    </rPh>
    <phoneticPr fontId="2"/>
  </si>
  <si>
    <t>所属・氏名</t>
    <rPh sb="0" eb="2">
      <t>ショゾク</t>
    </rPh>
    <rPh sb="3" eb="5">
      <t>シメイ</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</si>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</sst>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m/d"/>
    <numFmt numFmtId="178" formatCode="General&quot;日&quot;"/>
    <numFmt numFmtId="179" formatCode="General&quot;週&quot;"/>
    <numFmt numFmtId="181" formatCode="#,##0&quot;円&quot;;[Red]\-#,##0"/>
    <numFmt numFmtId="182" formatCode="#,##0&quot;回&quot;;[Red]\-#,##0"/>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4" xfId="2" applyFont="1" applyBorder="1">
      <alignment vertical="center"/>
    </xf>
    <xf numFmtId="0" fontId="13" fillId="0" borderId="4"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9" xfId="0" applyFont="1" applyBorder="1">
      <alignment vertical="center"/>
    </xf>
    <xf numFmtId="0" fontId="8" fillId="0" borderId="9" xfId="0" applyFont="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3" borderId="1" xfId="0" applyFont="1" applyFill="1" applyBorder="1">
      <alignment vertical="center"/>
    </xf>
    <xf numFmtId="0" fontId="8" fillId="0" borderId="0" xfId="0" applyFont="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38" fontId="8" fillId="0" borderId="5" xfId="1" applyFont="1" applyBorder="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8" fillId="0" borderId="1" xfId="0" applyFont="1" applyBorder="1" applyAlignment="1">
      <alignment horizontal="center" vertical="center"/>
    </xf>
    <xf numFmtId="0" fontId="0" fillId="0" borderId="0" xfId="0">
      <alignment vertical="center"/>
    </xf>
    <xf numFmtId="38" fontId="8" fillId="0" borderId="1" xfId="1" applyFont="1" applyBorder="1" applyAlignment="1">
      <alignment horizontal="center" vertical="center"/>
    </xf>
    <xf numFmtId="38" fontId="8" fillId="3" borderId="1" xfId="1" applyFont="1" applyFill="1" applyBorder="1" applyAlignment="1">
      <alignment horizontal="center" vertical="center"/>
    </xf>
    <xf numFmtId="38" fontId="8" fillId="0" borderId="9" xfId="1" applyFont="1" applyBorder="1">
      <alignment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4" xfId="0" applyFont="1" applyBorder="1">
      <alignment vertical="center"/>
    </xf>
    <xf numFmtId="0" fontId="11" fillId="0" borderId="1" xfId="0" applyFont="1" applyBorder="1">
      <alignment vertical="center"/>
    </xf>
    <xf numFmtId="179" fontId="11" fillId="0" borderId="0" xfId="0" applyNumberFormat="1" applyFont="1">
      <alignment vertical="center"/>
    </xf>
    <xf numFmtId="0" fontId="11" fillId="0" borderId="0" xfId="0" applyFont="1" applyBorder="1">
      <alignment vertical="center"/>
    </xf>
    <xf numFmtId="0" fontId="11" fillId="0" borderId="15" xfId="0" applyFont="1" applyBorder="1">
      <alignment vertical="center"/>
    </xf>
    <xf numFmtId="0" fontId="6" fillId="0" borderId="0" xfId="0" applyFont="1">
      <alignment vertical="center"/>
    </xf>
    <xf numFmtId="0" fontId="24" fillId="0" borderId="0" xfId="0" applyFont="1">
      <alignment vertical="center"/>
    </xf>
    <xf numFmtId="0" fontId="0" fillId="0" borderId="4" xfId="0" applyBorder="1">
      <alignment vertical="center"/>
    </xf>
    <xf numFmtId="0" fontId="31" fillId="0" borderId="0" xfId="0" applyFont="1" applyAlignment="1">
      <alignment horizontal="right" vertical="center"/>
    </xf>
    <xf numFmtId="0" fontId="11" fillId="0" borderId="4" xfId="2" applyFont="1" applyBorder="1">
      <alignment vertical="center"/>
    </xf>
    <xf numFmtId="178" fontId="11" fillId="0" borderId="6" xfId="1" applyNumberFormat="1" applyFont="1" applyBorder="1" applyAlignment="1">
      <alignment horizontal="right" vertical="center"/>
    </xf>
    <xf numFmtId="178" fontId="11" fillId="0" borderId="2" xfId="1" applyNumberFormat="1" applyFont="1" applyBorder="1" applyAlignment="1">
      <alignment horizontal="right" vertical="center"/>
    </xf>
    <xf numFmtId="178" fontId="11" fillId="0" borderId="15" xfId="1" applyNumberFormat="1" applyFont="1" applyBorder="1" applyAlignment="1">
      <alignment horizontal="right" vertical="center"/>
    </xf>
    <xf numFmtId="0" fontId="31" fillId="0" borderId="0" xfId="0" applyFont="1">
      <alignment vertical="center"/>
    </xf>
    <xf numFmtId="0" fontId="29" fillId="0" borderId="0" xfId="0" applyFont="1">
      <alignment vertical="center"/>
    </xf>
    <xf numFmtId="0" fontId="27" fillId="0" borderId="4" xfId="0" applyFont="1" applyBorder="1">
      <alignment vertical="center"/>
    </xf>
    <xf numFmtId="0" fontId="27" fillId="0" borderId="0" xfId="0" applyFont="1" applyBorder="1">
      <alignment vertical="center"/>
    </xf>
    <xf numFmtId="0" fontId="28" fillId="0" borderId="0" xfId="0" applyFont="1" applyFill="1" applyBorder="1">
      <alignment vertical="center"/>
    </xf>
    <xf numFmtId="0" fontId="11" fillId="0" borderId="0" xfId="0" applyFont="1" applyFill="1" applyBorder="1">
      <alignment vertical="center"/>
    </xf>
    <xf numFmtId="0" fontId="20" fillId="3" borderId="1" xfId="0" applyFont="1" applyFill="1" applyBorder="1">
      <alignment vertical="center"/>
    </xf>
    <xf numFmtId="0" fontId="0" fillId="0" borderId="0" xfId="0">
      <alignment vertical="center"/>
    </xf>
    <xf numFmtId="0" fontId="18" fillId="0" borderId="0" xfId="0" applyFont="1" applyAlignment="1">
      <alignment vertical="center"/>
    </xf>
    <xf numFmtId="181" fontId="11" fillId="0" borderId="6" xfId="1" applyNumberFormat="1" applyFont="1" applyBorder="1" applyAlignment="1">
      <alignment horizontal="right" vertical="center"/>
    </xf>
    <xf numFmtId="181" fontId="11" fillId="0" borderId="2" xfId="1" applyNumberFormat="1" applyFont="1" applyBorder="1" applyAlignment="1">
      <alignment horizontal="right" vertical="center"/>
    </xf>
    <xf numFmtId="181" fontId="11" fillId="0" borderId="15" xfId="1" applyNumberFormat="1" applyFont="1" applyBorder="1" applyAlignment="1">
      <alignment horizontal="right" vertical="center"/>
    </xf>
    <xf numFmtId="0" fontId="11" fillId="0" borderId="4" xfId="0" applyFont="1" applyFill="1" applyBorder="1">
      <alignment vertical="center"/>
    </xf>
    <xf numFmtId="0" fontId="11" fillId="0" borderId="0" xfId="0" applyFont="1">
      <alignment vertical="center"/>
    </xf>
    <xf numFmtId="0" fontId="0" fillId="0" borderId="0" xfId="0">
      <alignment vertical="center"/>
    </xf>
    <xf numFmtId="0" fontId="11" fillId="0" borderId="1" xfId="0" applyFont="1" applyBorder="1" applyAlignment="1">
      <alignment horizontal="center" vertical="center"/>
    </xf>
    <xf numFmtId="0" fontId="11" fillId="3" borderId="6" xfId="2" applyFont="1" applyFill="1" applyBorder="1">
      <alignment vertical="center"/>
    </xf>
    <xf numFmtId="0" fontId="11" fillId="0" borderId="4" xfId="2" applyFont="1" applyBorder="1">
      <alignment vertical="center"/>
    </xf>
    <xf numFmtId="0" fontId="11" fillId="3" borderId="5" xfId="0" applyFont="1" applyFill="1" applyBorder="1" applyAlignment="1">
      <alignment vertical="center"/>
    </xf>
    <xf numFmtId="0" fontId="11" fillId="3" borderId="6" xfId="0" applyFont="1" applyFill="1" applyBorder="1" applyAlignment="1">
      <alignment vertical="center"/>
    </xf>
    <xf numFmtId="0" fontId="11" fillId="3" borderId="11" xfId="0" applyFont="1" applyFill="1" applyBorder="1" applyAlignment="1">
      <alignment vertical="center"/>
    </xf>
    <xf numFmtId="0" fontId="11" fillId="5" borderId="1" xfId="0" applyFont="1" applyFill="1" applyBorder="1" applyAlignment="1">
      <alignment vertical="center"/>
    </xf>
    <xf numFmtId="0" fontId="11" fillId="3" borderId="0" xfId="0" applyFont="1" applyFill="1" applyBorder="1" applyAlignment="1">
      <alignment vertical="center"/>
    </xf>
    <xf numFmtId="0" fontId="0" fillId="0" borderId="0" xfId="0">
      <alignment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11"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1" xfId="0" applyFont="1" applyFill="1" applyBorder="1" applyAlignment="1">
      <alignment horizontal="center" vertical="center"/>
    </xf>
    <xf numFmtId="0" fontId="28" fillId="3" borderId="4" xfId="0" applyFont="1" applyFill="1" applyBorder="1">
      <alignment vertical="center"/>
    </xf>
    <xf numFmtId="0" fontId="11" fillId="3" borderId="4" xfId="0" applyFont="1" applyFill="1" applyBorder="1">
      <alignment vertical="center"/>
    </xf>
    <xf numFmtId="0" fontId="28" fillId="0" borderId="4" xfId="0" applyFont="1" applyFill="1" applyBorder="1">
      <alignment vertical="center"/>
    </xf>
    <xf numFmtId="0" fontId="11" fillId="0" borderId="4" xfId="0" applyFont="1" applyFill="1" applyBorder="1">
      <alignment vertical="center"/>
    </xf>
    <xf numFmtId="0" fontId="22" fillId="0" borderId="4" xfId="0" applyFont="1" applyBorder="1" applyAlignment="1">
      <alignment horizontal="center" vertical="center" wrapText="1"/>
    </xf>
    <xf numFmtId="0" fontId="9" fillId="0" borderId="4" xfId="0" applyFont="1" applyBorder="1" applyAlignment="1">
      <alignment horizontal="center" vertical="center"/>
    </xf>
    <xf numFmtId="0" fontId="11" fillId="3" borderId="6" xfId="0" applyFont="1" applyFill="1" applyBorder="1" applyAlignment="1">
      <alignment horizontal="center" vertical="center"/>
    </xf>
    <xf numFmtId="182" fontId="11" fillId="0" borderId="0" xfId="1" applyNumberFormat="1" applyFont="1" applyBorder="1">
      <alignment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1" fillId="3" borderId="11" xfId="1" applyFont="1" applyFill="1" applyBorder="1" applyAlignment="1">
      <alignment horizontal="center" vertical="center"/>
    </xf>
    <xf numFmtId="181" fontId="11" fillId="0" borderId="2" xfId="1" applyNumberFormat="1" applyFont="1" applyBorder="1" applyAlignment="1">
      <alignment horizontal="right" vertical="center"/>
    </xf>
    <xf numFmtId="182" fontId="11" fillId="0" borderId="15" xfId="1" applyNumberFormat="1" applyFont="1" applyBorder="1">
      <alignment vertical="center"/>
    </xf>
    <xf numFmtId="181" fontId="11" fillId="0" borderId="15" xfId="1" applyNumberFormat="1" applyFont="1" applyBorder="1">
      <alignment vertical="center"/>
    </xf>
    <xf numFmtId="182" fontId="11" fillId="0" borderId="4" xfId="1" applyNumberFormat="1" applyFont="1" applyBorder="1">
      <alignment vertical="center"/>
    </xf>
    <xf numFmtId="181" fontId="11" fillId="0" borderId="6" xfId="1" applyNumberFormat="1" applyFont="1" applyBorder="1" applyAlignment="1">
      <alignment horizontal="right" vertical="center"/>
    </xf>
    <xf numFmtId="0" fontId="14" fillId="0" borderId="0" xfId="0" applyFont="1" applyAlignment="1">
      <alignment vertical="top" wrapText="1"/>
    </xf>
    <xf numFmtId="0" fontId="0" fillId="0" borderId="0" xfId="0">
      <alignment vertical="center"/>
    </xf>
    <xf numFmtId="0" fontId="8" fillId="0" borderId="1" xfId="0" applyFont="1" applyBorder="1" applyAlignment="1">
      <alignment horizontal="left" vertical="center"/>
    </xf>
    <xf numFmtId="0" fontId="11"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4" xfId="0" applyFont="1" applyBorder="1" applyAlignment="1">
      <alignment horizontal="center" vertical="center" wrapText="1"/>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11" xfId="1" applyFont="1" applyBorder="1" applyAlignment="1">
      <alignment horizontal="center" vertical="center"/>
    </xf>
    <xf numFmtId="0" fontId="11" fillId="0" borderId="6" xfId="0" applyFont="1" applyBorder="1">
      <alignment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38" fontId="8" fillId="0" borderId="1" xfId="1" applyFont="1" applyFill="1" applyBorder="1" applyAlignment="1">
      <alignment horizontal="left" vertical="center"/>
    </xf>
    <xf numFmtId="5" fontId="24" fillId="0" borderId="4" xfId="2" applyNumberFormat="1"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20" fillId="0" borderId="1" xfId="0" applyFont="1" applyBorder="1">
      <alignment vertical="center"/>
    </xf>
    <xf numFmtId="0" fontId="11" fillId="3" borderId="6" xfId="2" applyFont="1" applyFill="1" applyBorder="1">
      <alignment vertical="center"/>
    </xf>
    <xf numFmtId="0" fontId="18" fillId="0" borderId="0" xfId="0" applyFont="1" applyAlignment="1">
      <alignment vertical="center" wrapText="1"/>
    </xf>
    <xf numFmtId="0" fontId="30" fillId="0" borderId="0" xfId="0" applyFont="1" applyAlignment="1">
      <alignment horizontal="right" vertical="center"/>
    </xf>
    <xf numFmtId="38" fontId="19" fillId="0" borderId="8" xfId="1" applyFont="1" applyBorder="1" applyAlignment="1">
      <alignment horizontal="center" vertical="center"/>
    </xf>
    <xf numFmtId="38" fontId="22" fillId="0" borderId="10" xfId="1"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19" fillId="0" borderId="8" xfId="0" applyFont="1" applyBorder="1" applyAlignment="1">
      <alignment horizontal="center" vertical="center"/>
    </xf>
    <xf numFmtId="0" fontId="22" fillId="0" borderId="9"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lignment vertical="center"/>
    </xf>
    <xf numFmtId="38" fontId="8" fillId="4" borderId="12" xfId="1" applyFont="1" applyFill="1" applyBorder="1" applyAlignment="1">
      <alignment horizontal="center" vertical="center"/>
    </xf>
    <xf numFmtId="38" fontId="8" fillId="4" borderId="13" xfId="1" applyFont="1" applyFill="1" applyBorder="1" applyAlignment="1">
      <alignment horizontal="center" vertical="center"/>
    </xf>
    <xf numFmtId="38" fontId="8" fillId="4" borderId="14" xfId="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64"/>
  <sheetViews>
    <sheetView tabSelected="1" view="pageBreakPreview" zoomScale="55" zoomScaleNormal="55" zoomScaleSheetLayoutView="55" workbookViewId="0">
      <pane xSplit="1" ySplit="7" topLeftCell="B95" activePane="bottomRight" state="frozen"/>
      <selection activeCell="W156" sqref="W154:W156"/>
      <selection pane="topRight" activeCell="W156" sqref="W154:W156"/>
      <selection pane="bottomLeft" activeCell="W156" sqref="W154:W156"/>
      <selection pane="bottomRight" activeCell="B99" sqref="B99:M99"/>
    </sheetView>
  </sheetViews>
  <sheetFormatPr defaultRowHeight="18.75" x14ac:dyDescent="0.4"/>
  <cols>
    <col min="1" max="1" width="40.625" style="39" customWidth="1"/>
    <col min="2" max="7" width="9.375" style="39" bestFit="1" customWidth="1"/>
    <col min="8" max="8" width="9.125" style="39" bestFit="1" customWidth="1"/>
    <col min="9" max="9" width="13" style="39" bestFit="1" customWidth="1"/>
    <col min="10" max="10" width="14.125" style="39" customWidth="1"/>
    <col min="11" max="11" width="15.875" style="39" customWidth="1"/>
    <col min="12" max="12" width="13.125" style="39" customWidth="1"/>
    <col min="13" max="13" width="24.625" style="39" customWidth="1"/>
    <col min="14" max="14" width="36.625" style="39" customWidth="1"/>
    <col min="15" max="16384" width="9" style="39"/>
  </cols>
  <sheetData>
    <row r="1" spans="1:13" ht="42" customHeight="1" x14ac:dyDescent="0.4">
      <c r="A1" s="65" t="s">
        <v>52</v>
      </c>
      <c r="B1" s="92" t="s">
        <v>54</v>
      </c>
      <c r="C1" s="93"/>
      <c r="D1" s="93"/>
      <c r="E1" s="93"/>
      <c r="F1" s="93"/>
      <c r="G1" s="93"/>
      <c r="H1" s="93"/>
      <c r="I1" s="93"/>
      <c r="M1" s="45" t="s">
        <v>46</v>
      </c>
    </row>
    <row r="2" spans="1:13" ht="77.25" customHeight="1" x14ac:dyDescent="0.4">
      <c r="A2" s="17" t="s">
        <v>34</v>
      </c>
      <c r="B2" s="17"/>
      <c r="C2" s="17"/>
      <c r="D2" s="17"/>
      <c r="E2" s="17"/>
      <c r="F2" s="17"/>
      <c r="G2" s="17"/>
      <c r="H2" s="17"/>
      <c r="I2" s="17"/>
      <c r="J2" s="17"/>
      <c r="K2" s="17"/>
      <c r="M2" s="18" t="s">
        <v>32</v>
      </c>
    </row>
    <row r="3" spans="1:13" s="70" customFormat="1" ht="45" customHeight="1" x14ac:dyDescent="0.4">
      <c r="A3" s="17"/>
      <c r="B3" s="17"/>
      <c r="C3" s="17"/>
      <c r="D3" s="17"/>
      <c r="E3" s="17"/>
      <c r="F3" s="17"/>
      <c r="G3" s="17"/>
      <c r="H3" s="17"/>
      <c r="I3" s="17"/>
      <c r="J3" s="17"/>
      <c r="K3" s="17"/>
      <c r="M3" s="18"/>
    </row>
    <row r="4" spans="1:13" s="70" customFormat="1" ht="45" customHeight="1" x14ac:dyDescent="0.4">
      <c r="A4" s="17" t="s">
        <v>62</v>
      </c>
      <c r="B4" s="17"/>
      <c r="C4" s="17"/>
      <c r="D4" s="17"/>
      <c r="E4" s="17"/>
      <c r="F4" s="17"/>
      <c r="G4" s="17"/>
      <c r="H4" s="17"/>
      <c r="I4" s="17"/>
      <c r="J4" s="17"/>
      <c r="K4" s="17"/>
      <c r="M4" s="18"/>
    </row>
    <row r="5" spans="1:13" s="70" customFormat="1" ht="45" customHeight="1" x14ac:dyDescent="0.4">
      <c r="A5" s="17"/>
      <c r="B5" s="17"/>
      <c r="C5" s="17"/>
      <c r="D5" s="17"/>
      <c r="E5" s="17"/>
      <c r="F5" s="17"/>
      <c r="G5" s="17"/>
      <c r="H5" s="17"/>
      <c r="I5" s="17"/>
      <c r="J5" s="17"/>
      <c r="K5" s="17"/>
      <c r="M5" s="18"/>
    </row>
    <row r="6" spans="1:13" ht="24" x14ac:dyDescent="0.4">
      <c r="A6" s="20"/>
      <c r="B6" s="20"/>
      <c r="C6" s="20"/>
      <c r="D6" s="20"/>
      <c r="E6" s="20"/>
      <c r="F6" s="20"/>
      <c r="G6" s="20"/>
      <c r="H6" s="20"/>
      <c r="I6" s="140" t="s">
        <v>7</v>
      </c>
      <c r="J6" s="131" t="s">
        <v>44</v>
      </c>
      <c r="K6" s="142" t="s">
        <v>8</v>
      </c>
      <c r="L6" s="142"/>
      <c r="M6" s="142"/>
    </row>
    <row r="7" spans="1:13" ht="27.75" customHeight="1" x14ac:dyDescent="0.4">
      <c r="A7" s="20"/>
      <c r="B7" s="29" t="s">
        <v>0</v>
      </c>
      <c r="C7" s="29" t="s">
        <v>1</v>
      </c>
      <c r="D7" s="29" t="s">
        <v>2</v>
      </c>
      <c r="E7" s="29" t="s">
        <v>3</v>
      </c>
      <c r="F7" s="29" t="s">
        <v>4</v>
      </c>
      <c r="G7" s="29" t="s">
        <v>5</v>
      </c>
      <c r="H7" s="29" t="s">
        <v>6</v>
      </c>
      <c r="I7" s="132"/>
      <c r="J7" s="141"/>
      <c r="K7" s="142"/>
      <c r="L7" s="142"/>
      <c r="M7" s="142"/>
    </row>
    <row r="8" spans="1:13" ht="27.75" customHeight="1" x14ac:dyDescent="0.4">
      <c r="A8" s="20"/>
      <c r="B8" s="21"/>
      <c r="C8" s="21"/>
      <c r="D8" s="21"/>
      <c r="E8" s="21"/>
      <c r="F8" s="21">
        <v>44287</v>
      </c>
      <c r="G8" s="21">
        <f t="shared" ref="G8" si="0">F8+1</f>
        <v>44288</v>
      </c>
      <c r="H8" s="21">
        <f>G8+1</f>
        <v>44289</v>
      </c>
      <c r="I8" s="22"/>
      <c r="J8" s="23"/>
      <c r="K8" s="142"/>
      <c r="L8" s="142"/>
      <c r="M8" s="142"/>
    </row>
    <row r="9" spans="1:13" ht="27.75" customHeight="1" x14ac:dyDescent="0.4">
      <c r="A9" s="46" t="s">
        <v>59</v>
      </c>
      <c r="B9" s="137"/>
      <c r="C9" s="138"/>
      <c r="D9" s="138"/>
      <c r="E9" s="138"/>
      <c r="F9" s="138"/>
      <c r="G9" s="138"/>
      <c r="H9" s="139"/>
      <c r="I9" s="40" t="s">
        <v>35</v>
      </c>
      <c r="J9" s="31"/>
      <c r="K9" s="143"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c r="L9" s="143"/>
      <c r="M9" s="143"/>
    </row>
    <row r="10" spans="1:13" ht="27.75" customHeight="1" x14ac:dyDescent="0.4">
      <c r="A10" s="46" t="s">
        <v>60</v>
      </c>
      <c r="B10" s="144"/>
      <c r="C10" s="145"/>
      <c r="D10" s="145"/>
      <c r="E10" s="146"/>
      <c r="F10" s="43"/>
      <c r="G10" s="43"/>
      <c r="H10" s="43"/>
      <c r="I10" s="34">
        <f>SUM(F10:H10)</f>
        <v>0</v>
      </c>
      <c r="J10" s="26"/>
      <c r="K10" s="120"/>
      <c r="L10" s="120"/>
      <c r="M10" s="120"/>
    </row>
    <row r="11" spans="1:13" ht="27.75" customHeight="1" x14ac:dyDescent="0.4">
      <c r="A11" s="46" t="s">
        <v>61</v>
      </c>
      <c r="B11" s="144"/>
      <c r="C11" s="145"/>
      <c r="D11" s="145"/>
      <c r="E11" s="146"/>
      <c r="F11" s="43"/>
      <c r="G11" s="43"/>
      <c r="H11" s="43"/>
      <c r="I11" s="34">
        <f>SUM(F11:H11)</f>
        <v>0</v>
      </c>
      <c r="J11" s="26"/>
      <c r="K11" s="120"/>
      <c r="L11" s="120"/>
      <c r="M11" s="120"/>
    </row>
    <row r="12" spans="1:13" ht="27.75" customHeight="1" x14ac:dyDescent="0.4">
      <c r="A12" s="24"/>
      <c r="B12" s="21">
        <f>H8+1</f>
        <v>44290</v>
      </c>
      <c r="C12" s="21">
        <f>B12+1</f>
        <v>44291</v>
      </c>
      <c r="D12" s="21">
        <f t="shared" ref="D12:G12" si="1">C12+1</f>
        <v>44292</v>
      </c>
      <c r="E12" s="21">
        <f t="shared" si="1"/>
        <v>44293</v>
      </c>
      <c r="F12" s="21">
        <f t="shared" si="1"/>
        <v>44294</v>
      </c>
      <c r="G12" s="21">
        <f t="shared" si="1"/>
        <v>44295</v>
      </c>
      <c r="H12" s="21">
        <f>G12+1</f>
        <v>44296</v>
      </c>
      <c r="I12" s="25"/>
      <c r="J12" s="26"/>
      <c r="K12" s="120"/>
      <c r="L12" s="120"/>
      <c r="M12" s="120"/>
    </row>
    <row r="13" spans="1:13" ht="27.75" customHeight="1" x14ac:dyDescent="0.4">
      <c r="A13" s="46" t="s">
        <v>59</v>
      </c>
      <c r="B13" s="137"/>
      <c r="C13" s="138"/>
      <c r="D13" s="138"/>
      <c r="E13" s="138"/>
      <c r="F13" s="138"/>
      <c r="G13" s="138"/>
      <c r="H13" s="139"/>
      <c r="I13" s="42" t="s">
        <v>35</v>
      </c>
      <c r="J13" s="31"/>
      <c r="K13" s="120"/>
      <c r="L13" s="120"/>
      <c r="M13" s="120"/>
    </row>
    <row r="14" spans="1:13" ht="27.75" customHeight="1" x14ac:dyDescent="0.4">
      <c r="A14" s="46" t="s">
        <v>60</v>
      </c>
      <c r="B14" s="43"/>
      <c r="C14" s="43"/>
      <c r="D14" s="43"/>
      <c r="E14" s="43"/>
      <c r="F14" s="43"/>
      <c r="G14" s="43"/>
      <c r="H14" s="43"/>
      <c r="I14" s="25">
        <f>SUM(B14:H14)</f>
        <v>0</v>
      </c>
      <c r="J14" s="26"/>
      <c r="K14" s="120"/>
      <c r="L14" s="120"/>
      <c r="M14" s="120"/>
    </row>
    <row r="15" spans="1:13" ht="27.75" customHeight="1" x14ac:dyDescent="0.4">
      <c r="A15" s="46" t="s">
        <v>61</v>
      </c>
      <c r="B15" s="43"/>
      <c r="C15" s="43"/>
      <c r="D15" s="43"/>
      <c r="E15" s="43"/>
      <c r="F15" s="43"/>
      <c r="G15" s="43"/>
      <c r="H15" s="43"/>
      <c r="I15" s="25">
        <f>SUM(B15:H15)</f>
        <v>0</v>
      </c>
      <c r="J15" s="26"/>
      <c r="K15" s="120"/>
      <c r="L15" s="120"/>
      <c r="M15" s="120"/>
    </row>
    <row r="16" spans="1:13" ht="27.75" customHeight="1" x14ac:dyDescent="0.4">
      <c r="A16" s="24"/>
      <c r="B16" s="21">
        <f>H12+1</f>
        <v>44297</v>
      </c>
      <c r="C16" s="21">
        <f>B16+1</f>
        <v>44298</v>
      </c>
      <c r="D16" s="21">
        <f t="shared" ref="D16:G16" si="2">C16+1</f>
        <v>44299</v>
      </c>
      <c r="E16" s="21">
        <f t="shared" si="2"/>
        <v>44300</v>
      </c>
      <c r="F16" s="21">
        <f t="shared" si="2"/>
        <v>44301</v>
      </c>
      <c r="G16" s="21">
        <f t="shared" si="2"/>
        <v>44302</v>
      </c>
      <c r="H16" s="21">
        <f>G16+1</f>
        <v>44303</v>
      </c>
      <c r="I16" s="25"/>
      <c r="J16" s="26"/>
      <c r="K16" s="120"/>
      <c r="L16" s="120"/>
      <c r="M16" s="120"/>
    </row>
    <row r="17" spans="1:13" ht="27.75" customHeight="1" x14ac:dyDescent="0.4">
      <c r="A17" s="46" t="s">
        <v>59</v>
      </c>
      <c r="B17" s="137"/>
      <c r="C17" s="138"/>
      <c r="D17" s="138"/>
      <c r="E17" s="138"/>
      <c r="F17" s="138"/>
      <c r="G17" s="138"/>
      <c r="H17" s="139"/>
      <c r="I17" s="42" t="s">
        <v>35</v>
      </c>
      <c r="J17" s="31"/>
      <c r="K17" s="120"/>
      <c r="L17" s="120"/>
      <c r="M17" s="120"/>
    </row>
    <row r="18" spans="1:13" ht="27.75" customHeight="1" x14ac:dyDescent="0.4">
      <c r="A18" s="46" t="s">
        <v>60</v>
      </c>
      <c r="B18" s="43"/>
      <c r="C18" s="43"/>
      <c r="D18" s="43"/>
      <c r="E18" s="43"/>
      <c r="F18" s="43"/>
      <c r="G18" s="43"/>
      <c r="H18" s="43"/>
      <c r="I18" s="25">
        <f>SUM(B18:H18)</f>
        <v>0</v>
      </c>
      <c r="J18" s="26"/>
      <c r="K18" s="120"/>
      <c r="L18" s="120"/>
      <c r="M18" s="120"/>
    </row>
    <row r="19" spans="1:13" ht="27.75" customHeight="1" x14ac:dyDescent="0.4">
      <c r="A19" s="46" t="s">
        <v>61</v>
      </c>
      <c r="B19" s="43"/>
      <c r="C19" s="43"/>
      <c r="D19" s="43"/>
      <c r="E19" s="43"/>
      <c r="F19" s="43"/>
      <c r="G19" s="43"/>
      <c r="H19" s="43"/>
      <c r="I19" s="25">
        <f>SUM(B19:H19)</f>
        <v>0</v>
      </c>
      <c r="J19" s="26"/>
      <c r="K19" s="120"/>
      <c r="L19" s="120"/>
      <c r="M19" s="120"/>
    </row>
    <row r="20" spans="1:13" ht="27.75" customHeight="1" x14ac:dyDescent="0.4">
      <c r="A20" s="24"/>
      <c r="B20" s="21">
        <f>H16+1</f>
        <v>44304</v>
      </c>
      <c r="C20" s="21">
        <f>B20+1</f>
        <v>44305</v>
      </c>
      <c r="D20" s="21">
        <f t="shared" ref="D20:G20" si="3">C20+1</f>
        <v>44306</v>
      </c>
      <c r="E20" s="21">
        <f t="shared" si="3"/>
        <v>44307</v>
      </c>
      <c r="F20" s="21">
        <f t="shared" si="3"/>
        <v>44308</v>
      </c>
      <c r="G20" s="21">
        <f t="shared" si="3"/>
        <v>44309</v>
      </c>
      <c r="H20" s="21">
        <f>G20+1</f>
        <v>44310</v>
      </c>
      <c r="I20" s="25"/>
      <c r="J20" s="26"/>
      <c r="K20" s="120"/>
      <c r="L20" s="120"/>
      <c r="M20" s="120"/>
    </row>
    <row r="21" spans="1:13" ht="27.75" customHeight="1" x14ac:dyDescent="0.4">
      <c r="A21" s="46" t="s">
        <v>59</v>
      </c>
      <c r="B21" s="137"/>
      <c r="C21" s="138"/>
      <c r="D21" s="138"/>
      <c r="E21" s="138"/>
      <c r="F21" s="138"/>
      <c r="G21" s="138"/>
      <c r="H21" s="139"/>
      <c r="I21" s="42" t="s">
        <v>35</v>
      </c>
      <c r="J21" s="31"/>
      <c r="K21" s="120"/>
      <c r="L21" s="120"/>
      <c r="M21" s="120"/>
    </row>
    <row r="22" spans="1:13" ht="27.75" customHeight="1" x14ac:dyDescent="0.4">
      <c r="A22" s="46" t="s">
        <v>60</v>
      </c>
      <c r="B22" s="43"/>
      <c r="C22" s="43"/>
      <c r="D22" s="43"/>
      <c r="E22" s="43"/>
      <c r="F22" s="43"/>
      <c r="G22" s="43"/>
      <c r="H22" s="43"/>
      <c r="I22" s="25">
        <f>SUM(B22:H22)</f>
        <v>0</v>
      </c>
      <c r="J22" s="26"/>
      <c r="K22" s="120"/>
      <c r="L22" s="120"/>
      <c r="M22" s="120"/>
    </row>
    <row r="23" spans="1:13" ht="27.75" customHeight="1" x14ac:dyDescent="0.4">
      <c r="A23" s="46" t="s">
        <v>61</v>
      </c>
      <c r="B23" s="43"/>
      <c r="C23" s="43"/>
      <c r="D23" s="43"/>
      <c r="E23" s="43"/>
      <c r="F23" s="43"/>
      <c r="G23" s="43"/>
      <c r="H23" s="43"/>
      <c r="I23" s="25">
        <f>SUM(B23:H23)</f>
        <v>0</v>
      </c>
      <c r="J23" s="26"/>
      <c r="K23" s="120"/>
      <c r="L23" s="120"/>
      <c r="M23" s="120"/>
    </row>
    <row r="24" spans="1:13" ht="27.75" customHeight="1" x14ac:dyDescent="0.4">
      <c r="A24" s="24"/>
      <c r="B24" s="21">
        <f>H20+1</f>
        <v>44311</v>
      </c>
      <c r="C24" s="21">
        <f>B24+1</f>
        <v>44312</v>
      </c>
      <c r="D24" s="21">
        <f t="shared" ref="D24:G32" si="4">C24+1</f>
        <v>44313</v>
      </c>
      <c r="E24" s="21">
        <f t="shared" si="4"/>
        <v>44314</v>
      </c>
      <c r="F24" s="21">
        <f t="shared" si="4"/>
        <v>44315</v>
      </c>
      <c r="G24" s="21">
        <f t="shared" si="4"/>
        <v>44316</v>
      </c>
      <c r="H24" s="21">
        <f>G24+1</f>
        <v>44317</v>
      </c>
      <c r="I24" s="25"/>
      <c r="J24" s="26"/>
      <c r="K24" s="120"/>
      <c r="L24" s="120"/>
      <c r="M24" s="120"/>
    </row>
    <row r="25" spans="1:13" ht="27.75" customHeight="1" x14ac:dyDescent="0.4">
      <c r="A25" s="46" t="s">
        <v>59</v>
      </c>
      <c r="B25" s="137"/>
      <c r="C25" s="138"/>
      <c r="D25" s="138"/>
      <c r="E25" s="138"/>
      <c r="F25" s="138"/>
      <c r="G25" s="138"/>
      <c r="H25" s="139"/>
      <c r="I25" s="42" t="s">
        <v>35</v>
      </c>
      <c r="J25" s="31"/>
      <c r="K25" s="120"/>
      <c r="L25" s="120"/>
      <c r="M25" s="120"/>
    </row>
    <row r="26" spans="1:13" ht="27.75" customHeight="1" x14ac:dyDescent="0.4">
      <c r="A26" s="46" t="s">
        <v>60</v>
      </c>
      <c r="B26" s="43"/>
      <c r="C26" s="43"/>
      <c r="D26" s="43"/>
      <c r="E26" s="43"/>
      <c r="F26" s="43"/>
      <c r="G26" s="43"/>
      <c r="H26" s="43"/>
      <c r="I26" s="25">
        <f>SUM(B26:H26)</f>
        <v>0</v>
      </c>
      <c r="J26" s="26"/>
      <c r="K26" s="120"/>
      <c r="L26" s="120"/>
      <c r="M26" s="120"/>
    </row>
    <row r="27" spans="1:13" ht="27.75" customHeight="1" x14ac:dyDescent="0.4">
      <c r="A27" s="46" t="s">
        <v>61</v>
      </c>
      <c r="B27" s="43"/>
      <c r="C27" s="43"/>
      <c r="D27" s="43"/>
      <c r="E27" s="43"/>
      <c r="F27" s="43"/>
      <c r="G27" s="43"/>
      <c r="H27" s="43"/>
      <c r="I27" s="25">
        <f>SUM(B27:H27)</f>
        <v>0</v>
      </c>
      <c r="J27" s="26"/>
      <c r="K27" s="120"/>
      <c r="L27" s="120"/>
      <c r="M27" s="120"/>
    </row>
    <row r="28" spans="1:13" ht="27.75" customHeight="1" x14ac:dyDescent="0.4">
      <c r="A28" s="24"/>
      <c r="B28" s="21">
        <f>H24+1</f>
        <v>44318</v>
      </c>
      <c r="C28" s="21">
        <f>B28+1</f>
        <v>44319</v>
      </c>
      <c r="D28" s="21">
        <f t="shared" ref="D28:G28" si="5">C28+1</f>
        <v>44320</v>
      </c>
      <c r="E28" s="21">
        <f t="shared" si="5"/>
        <v>44321</v>
      </c>
      <c r="F28" s="21">
        <f t="shared" si="5"/>
        <v>44322</v>
      </c>
      <c r="G28" s="21">
        <f t="shared" si="5"/>
        <v>44323</v>
      </c>
      <c r="H28" s="21">
        <f>G28+1</f>
        <v>44324</v>
      </c>
      <c r="I28" s="25"/>
      <c r="J28" s="26"/>
      <c r="K28" s="120"/>
      <c r="L28" s="120"/>
      <c r="M28" s="120"/>
    </row>
    <row r="29" spans="1:13" ht="27.75" customHeight="1" x14ac:dyDescent="0.4">
      <c r="A29" s="46" t="s">
        <v>59</v>
      </c>
      <c r="B29" s="137"/>
      <c r="C29" s="138"/>
      <c r="D29" s="138"/>
      <c r="E29" s="138"/>
      <c r="F29" s="138"/>
      <c r="G29" s="138"/>
      <c r="H29" s="139"/>
      <c r="I29" s="42" t="s">
        <v>35</v>
      </c>
      <c r="J29" s="31"/>
      <c r="K29" s="120"/>
      <c r="L29" s="120"/>
      <c r="M29" s="120"/>
    </row>
    <row r="30" spans="1:13" ht="27.75" customHeight="1" x14ac:dyDescent="0.4">
      <c r="A30" s="46" t="s">
        <v>60</v>
      </c>
      <c r="B30" s="43"/>
      <c r="C30" s="43"/>
      <c r="D30" s="43"/>
      <c r="E30" s="43"/>
      <c r="F30" s="43"/>
      <c r="G30" s="43"/>
      <c r="H30" s="43"/>
      <c r="I30" s="25">
        <f>SUM(B30:H30)</f>
        <v>0</v>
      </c>
      <c r="J30" s="26"/>
      <c r="K30" s="120"/>
      <c r="L30" s="120"/>
      <c r="M30" s="120"/>
    </row>
    <row r="31" spans="1:13" ht="27.75" customHeight="1" x14ac:dyDescent="0.4">
      <c r="A31" s="46" t="s">
        <v>61</v>
      </c>
      <c r="B31" s="43"/>
      <c r="C31" s="43"/>
      <c r="D31" s="43"/>
      <c r="E31" s="43"/>
      <c r="F31" s="43"/>
      <c r="G31" s="43"/>
      <c r="H31" s="43"/>
      <c r="I31" s="25">
        <f>SUM(B31:H31)</f>
        <v>0</v>
      </c>
      <c r="J31" s="26"/>
      <c r="K31" s="120"/>
      <c r="L31" s="120"/>
      <c r="M31" s="120"/>
    </row>
    <row r="32" spans="1:13" ht="27.75" customHeight="1" x14ac:dyDescent="0.4">
      <c r="A32" s="24"/>
      <c r="B32" s="21">
        <f>H28+1</f>
        <v>44325</v>
      </c>
      <c r="C32" s="21">
        <f>B32+1</f>
        <v>44326</v>
      </c>
      <c r="D32" s="21">
        <f t="shared" si="4"/>
        <v>44327</v>
      </c>
      <c r="E32" s="21">
        <f t="shared" si="4"/>
        <v>44328</v>
      </c>
      <c r="F32" s="21">
        <f t="shared" si="4"/>
        <v>44329</v>
      </c>
      <c r="G32" s="21">
        <f t="shared" si="4"/>
        <v>44330</v>
      </c>
      <c r="H32" s="21">
        <f>G32+1</f>
        <v>44331</v>
      </c>
      <c r="I32" s="25"/>
      <c r="J32" s="26"/>
      <c r="K32" s="120"/>
      <c r="L32" s="120"/>
      <c r="M32" s="120"/>
    </row>
    <row r="33" spans="1:14" ht="27.75" customHeight="1" x14ac:dyDescent="0.4">
      <c r="A33" s="46" t="s">
        <v>59</v>
      </c>
      <c r="B33" s="43"/>
      <c r="C33" s="43"/>
      <c r="D33" s="43"/>
      <c r="E33" s="43"/>
      <c r="F33" s="43"/>
      <c r="G33" s="43"/>
      <c r="H33" s="43"/>
      <c r="I33" s="25">
        <f>SUM(B33:H33)</f>
        <v>0</v>
      </c>
      <c r="J33" s="27" t="str">
        <f>IF(I33&lt;100,"100回未満",IF(I33&lt;150,"100回以上","150回以上"))</f>
        <v>100回未満</v>
      </c>
      <c r="K33" s="120"/>
      <c r="L33" s="120"/>
      <c r="M33" s="120"/>
      <c r="N33" s="7"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27.75" customHeight="1" x14ac:dyDescent="0.4">
      <c r="A34" s="46" t="s">
        <v>60</v>
      </c>
      <c r="B34" s="43"/>
      <c r="C34" s="43"/>
      <c r="D34" s="43"/>
      <c r="E34" s="43"/>
      <c r="F34" s="43"/>
      <c r="G34" s="43"/>
      <c r="H34" s="43"/>
      <c r="I34" s="25">
        <f>SUM(B34:H34)</f>
        <v>0</v>
      </c>
      <c r="J34" s="26"/>
      <c r="K34" s="120"/>
      <c r="L34" s="120"/>
      <c r="M34" s="120"/>
      <c r="N34" s="7"/>
    </row>
    <row r="35" spans="1:14" ht="27.75" customHeight="1" x14ac:dyDescent="0.4">
      <c r="A35" s="46" t="s">
        <v>61</v>
      </c>
      <c r="B35" s="43"/>
      <c r="C35" s="43"/>
      <c r="D35" s="43"/>
      <c r="E35" s="43"/>
      <c r="F35" s="43"/>
      <c r="G35" s="43"/>
      <c r="H35" s="43"/>
      <c r="I35" s="25">
        <f>SUM(B35:H35)</f>
        <v>0</v>
      </c>
      <c r="J35" s="26"/>
      <c r="K35" s="120"/>
      <c r="L35" s="120"/>
      <c r="M35" s="120"/>
      <c r="N35" s="7"/>
    </row>
    <row r="36" spans="1:14" ht="27.75" customHeight="1" x14ac:dyDescent="0.4">
      <c r="A36" s="24"/>
      <c r="B36" s="21">
        <f>H32+1</f>
        <v>44332</v>
      </c>
      <c r="C36" s="21">
        <f>B36+1</f>
        <v>44333</v>
      </c>
      <c r="D36" s="21">
        <f t="shared" ref="D36:G80" si="6">C36+1</f>
        <v>44334</v>
      </c>
      <c r="E36" s="21">
        <f t="shared" si="6"/>
        <v>44335</v>
      </c>
      <c r="F36" s="21">
        <f t="shared" si="6"/>
        <v>44336</v>
      </c>
      <c r="G36" s="21">
        <f t="shared" si="6"/>
        <v>44337</v>
      </c>
      <c r="H36" s="21">
        <f>G36+1</f>
        <v>44338</v>
      </c>
      <c r="I36" s="25"/>
      <c r="J36" s="26"/>
      <c r="K36" s="120"/>
      <c r="L36" s="120"/>
      <c r="M36" s="120"/>
      <c r="N36" s="7"/>
    </row>
    <row r="37" spans="1:14" ht="27.75" customHeight="1" x14ac:dyDescent="0.4">
      <c r="A37" s="46" t="s">
        <v>59</v>
      </c>
      <c r="B37" s="43"/>
      <c r="C37" s="43"/>
      <c r="D37" s="43"/>
      <c r="E37" s="43"/>
      <c r="F37" s="43"/>
      <c r="G37" s="43"/>
      <c r="H37" s="43"/>
      <c r="I37" s="25">
        <f>SUM(B37:H37)</f>
        <v>0</v>
      </c>
      <c r="J37" s="27" t="str">
        <f>IF(I37&lt;100,"100回未満",IF(I37&lt;150,"100回以上","150回以上"))</f>
        <v>100回未満</v>
      </c>
      <c r="K37" s="120"/>
      <c r="L37" s="120"/>
      <c r="M37" s="120"/>
      <c r="N37" s="7"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spans="1:14" ht="27.75" customHeight="1" x14ac:dyDescent="0.4">
      <c r="A38" s="46" t="s">
        <v>60</v>
      </c>
      <c r="B38" s="43"/>
      <c r="C38" s="43"/>
      <c r="D38" s="43"/>
      <c r="E38" s="43"/>
      <c r="F38" s="43"/>
      <c r="G38" s="43"/>
      <c r="H38" s="43"/>
      <c r="I38" s="25">
        <f>SUM(B38:H38)</f>
        <v>0</v>
      </c>
      <c r="J38" s="26"/>
      <c r="K38" s="120"/>
      <c r="L38" s="120"/>
      <c r="M38" s="120"/>
      <c r="N38" s="7"/>
    </row>
    <row r="39" spans="1:14" ht="27.75" customHeight="1" x14ac:dyDescent="0.4">
      <c r="A39" s="46" t="s">
        <v>61</v>
      </c>
      <c r="B39" s="43"/>
      <c r="C39" s="43"/>
      <c r="D39" s="43"/>
      <c r="E39" s="43"/>
      <c r="F39" s="43"/>
      <c r="G39" s="43"/>
      <c r="H39" s="43"/>
      <c r="I39" s="25">
        <f>SUM(B39:H39)</f>
        <v>0</v>
      </c>
      <c r="J39" s="26"/>
      <c r="K39" s="120"/>
      <c r="L39" s="120"/>
      <c r="M39" s="120"/>
      <c r="N39" s="7"/>
    </row>
    <row r="40" spans="1:14" ht="27.75" customHeight="1" x14ac:dyDescent="0.4">
      <c r="A40" s="24"/>
      <c r="B40" s="21">
        <f>H36+1</f>
        <v>44339</v>
      </c>
      <c r="C40" s="21">
        <f>B40+1</f>
        <v>44340</v>
      </c>
      <c r="D40" s="21">
        <f t="shared" si="6"/>
        <v>44341</v>
      </c>
      <c r="E40" s="21">
        <f t="shared" si="6"/>
        <v>44342</v>
      </c>
      <c r="F40" s="21">
        <f t="shared" si="6"/>
        <v>44343</v>
      </c>
      <c r="G40" s="21">
        <f t="shared" si="6"/>
        <v>44344</v>
      </c>
      <c r="H40" s="21">
        <f>G40+1</f>
        <v>44345</v>
      </c>
      <c r="I40" s="25"/>
      <c r="J40" s="26"/>
      <c r="K40" s="120"/>
      <c r="L40" s="120"/>
      <c r="M40" s="120"/>
      <c r="N40" s="7"/>
    </row>
    <row r="41" spans="1:14" ht="27.75" customHeight="1" x14ac:dyDescent="0.4">
      <c r="A41" s="46" t="s">
        <v>59</v>
      </c>
      <c r="B41" s="43"/>
      <c r="C41" s="43"/>
      <c r="D41" s="43"/>
      <c r="E41" s="43"/>
      <c r="F41" s="43"/>
      <c r="G41" s="43"/>
      <c r="H41" s="43"/>
      <c r="I41" s="25">
        <f>SUM(B41:H41)</f>
        <v>0</v>
      </c>
      <c r="J41" s="27" t="str">
        <f>IF(I41&lt;100,"100回未満",IF(I41&lt;150,"100回以上","150回以上"))</f>
        <v>100回未満</v>
      </c>
      <c r="K41" s="120"/>
      <c r="L41" s="120"/>
      <c r="M41" s="120"/>
      <c r="N41" s="7"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spans="1:14" ht="27.75" customHeight="1" x14ac:dyDescent="0.4">
      <c r="A42" s="46" t="s">
        <v>60</v>
      </c>
      <c r="B42" s="43"/>
      <c r="C42" s="43"/>
      <c r="D42" s="43"/>
      <c r="E42" s="43"/>
      <c r="F42" s="43"/>
      <c r="G42" s="43"/>
      <c r="H42" s="43"/>
      <c r="I42" s="25">
        <f>SUM(B42:H42)</f>
        <v>0</v>
      </c>
      <c r="J42" s="26"/>
      <c r="K42" s="120"/>
      <c r="L42" s="120"/>
      <c r="M42" s="120"/>
      <c r="N42" s="7"/>
    </row>
    <row r="43" spans="1:14" ht="27.75" customHeight="1" x14ac:dyDescent="0.4">
      <c r="A43" s="46" t="s">
        <v>61</v>
      </c>
      <c r="B43" s="43"/>
      <c r="C43" s="43"/>
      <c r="D43" s="43"/>
      <c r="E43" s="43"/>
      <c r="F43" s="43"/>
      <c r="G43" s="43"/>
      <c r="H43" s="43"/>
      <c r="I43" s="25">
        <f>SUM(B43:H43)</f>
        <v>0</v>
      </c>
      <c r="J43" s="26"/>
      <c r="K43" s="120"/>
      <c r="L43" s="120"/>
      <c r="M43" s="120"/>
      <c r="N43" s="7"/>
    </row>
    <row r="44" spans="1:14" ht="27.75" customHeight="1" x14ac:dyDescent="0.4">
      <c r="A44" s="24"/>
      <c r="B44" s="21">
        <f>H40+1</f>
        <v>44346</v>
      </c>
      <c r="C44" s="21">
        <f>B44+1</f>
        <v>44347</v>
      </c>
      <c r="D44" s="21">
        <f t="shared" si="6"/>
        <v>44348</v>
      </c>
      <c r="E44" s="21">
        <f t="shared" si="6"/>
        <v>44349</v>
      </c>
      <c r="F44" s="21">
        <f t="shared" si="6"/>
        <v>44350</v>
      </c>
      <c r="G44" s="21">
        <f t="shared" si="6"/>
        <v>44351</v>
      </c>
      <c r="H44" s="21">
        <f>G44+1</f>
        <v>44352</v>
      </c>
      <c r="I44" s="25"/>
      <c r="J44" s="26"/>
      <c r="K44" s="120"/>
      <c r="L44" s="120"/>
      <c r="M44" s="120"/>
      <c r="N44" s="7"/>
    </row>
    <row r="45" spans="1:14" ht="27.75" customHeight="1" x14ac:dyDescent="0.4">
      <c r="A45" s="46" t="s">
        <v>59</v>
      </c>
      <c r="B45" s="43"/>
      <c r="C45" s="43"/>
      <c r="D45" s="43"/>
      <c r="E45" s="43"/>
      <c r="F45" s="43"/>
      <c r="G45" s="43"/>
      <c r="H45" s="43"/>
      <c r="I45" s="25">
        <f>SUM(B45:H45)</f>
        <v>0</v>
      </c>
      <c r="J45" s="27" t="str">
        <f>IF(I45&lt;100,"100回未満",IF(I45&lt;150,"100回以上","150回以上"))</f>
        <v>100回未満</v>
      </c>
      <c r="K45" s="120"/>
      <c r="L45" s="120"/>
      <c r="M45" s="120"/>
      <c r="N45" s="7"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27.75" customHeight="1" x14ac:dyDescent="0.4">
      <c r="A46" s="46" t="s">
        <v>60</v>
      </c>
      <c r="B46" s="43"/>
      <c r="C46" s="43"/>
      <c r="D46" s="43"/>
      <c r="E46" s="43"/>
      <c r="F46" s="43"/>
      <c r="G46" s="43"/>
      <c r="H46" s="43"/>
      <c r="I46" s="25">
        <f>SUM(B46:H46)</f>
        <v>0</v>
      </c>
      <c r="J46" s="26"/>
      <c r="K46" s="120"/>
      <c r="L46" s="120"/>
      <c r="M46" s="120"/>
      <c r="N46" s="7"/>
    </row>
    <row r="47" spans="1:14" ht="27.75" customHeight="1" x14ac:dyDescent="0.4">
      <c r="A47" s="46" t="s">
        <v>61</v>
      </c>
      <c r="B47" s="43"/>
      <c r="C47" s="43"/>
      <c r="D47" s="43"/>
      <c r="E47" s="43"/>
      <c r="F47" s="43"/>
      <c r="G47" s="43"/>
      <c r="H47" s="43"/>
      <c r="I47" s="25">
        <f>SUM(B47:H47)</f>
        <v>0</v>
      </c>
      <c r="J47" s="26"/>
      <c r="K47" s="120"/>
      <c r="L47" s="120"/>
      <c r="M47" s="120"/>
      <c r="N47" s="7"/>
    </row>
    <row r="48" spans="1:14" ht="27.75" customHeight="1" x14ac:dyDescent="0.4">
      <c r="A48" s="24"/>
      <c r="B48" s="21">
        <f>H44+1</f>
        <v>44353</v>
      </c>
      <c r="C48" s="21">
        <f>B48+1</f>
        <v>44354</v>
      </c>
      <c r="D48" s="21">
        <f t="shared" si="6"/>
        <v>44355</v>
      </c>
      <c r="E48" s="21">
        <f t="shared" si="6"/>
        <v>44356</v>
      </c>
      <c r="F48" s="21">
        <f t="shared" si="6"/>
        <v>44357</v>
      </c>
      <c r="G48" s="21">
        <f t="shared" si="6"/>
        <v>44358</v>
      </c>
      <c r="H48" s="21">
        <f>G48+1</f>
        <v>44359</v>
      </c>
      <c r="I48" s="25"/>
      <c r="J48" s="26"/>
      <c r="K48" s="120"/>
      <c r="L48" s="120"/>
      <c r="M48" s="120"/>
      <c r="N48" s="7"/>
    </row>
    <row r="49" spans="1:14" ht="27.75" customHeight="1" x14ac:dyDescent="0.4">
      <c r="A49" s="46" t="s">
        <v>59</v>
      </c>
      <c r="B49" s="43"/>
      <c r="C49" s="43"/>
      <c r="D49" s="43"/>
      <c r="E49" s="43"/>
      <c r="F49" s="43"/>
      <c r="G49" s="43"/>
      <c r="H49" s="43"/>
      <c r="I49" s="25">
        <f>SUM(B49:H49)</f>
        <v>0</v>
      </c>
      <c r="J49" s="27" t="str">
        <f>IF(I49&lt;100,"100回未満",IF(I49&lt;150,"100回以上","150回以上"))</f>
        <v>100回未満</v>
      </c>
      <c r="K49" s="120"/>
      <c r="L49" s="120"/>
      <c r="M49" s="120"/>
      <c r="N49" s="7" t="str">
        <f>IF(I49&lt;100,IF(OR(J49="100回以上",J49="150回以上"),"エラー。接種回数と回数区分が一致しません",""),IF(I49&lt;150,IF(OR(J49="100回未満",J49="150回以上"),"エラー。接種回数と回数区分が一致しません",""),IF(J49="100回未満","エラー。接種回数と回数区分が一致しません","")))</f>
        <v/>
      </c>
    </row>
    <row r="50" spans="1:14" ht="27.75" customHeight="1" x14ac:dyDescent="0.4">
      <c r="A50" s="46" t="s">
        <v>60</v>
      </c>
      <c r="B50" s="43"/>
      <c r="C50" s="43"/>
      <c r="D50" s="43"/>
      <c r="E50" s="43"/>
      <c r="F50" s="43"/>
      <c r="G50" s="43"/>
      <c r="H50" s="43"/>
      <c r="I50" s="25">
        <f>SUM(B50:H50)</f>
        <v>0</v>
      </c>
      <c r="J50" s="26"/>
      <c r="K50" s="120"/>
      <c r="L50" s="120"/>
      <c r="M50" s="120"/>
      <c r="N50" s="7"/>
    </row>
    <row r="51" spans="1:14" ht="27.75" customHeight="1" x14ac:dyDescent="0.4">
      <c r="A51" s="46" t="s">
        <v>61</v>
      </c>
      <c r="B51" s="43"/>
      <c r="C51" s="43"/>
      <c r="D51" s="43"/>
      <c r="E51" s="43"/>
      <c r="F51" s="43"/>
      <c r="G51" s="43"/>
      <c r="H51" s="43"/>
      <c r="I51" s="25">
        <f>SUM(B51:H51)</f>
        <v>0</v>
      </c>
      <c r="J51" s="26"/>
      <c r="K51" s="120"/>
      <c r="L51" s="120"/>
      <c r="M51" s="120"/>
      <c r="N51" s="7"/>
    </row>
    <row r="52" spans="1:14" ht="46.5" customHeight="1" x14ac:dyDescent="0.4">
      <c r="A52" s="65" t="s">
        <v>52</v>
      </c>
      <c r="B52" s="94" t="str">
        <f>B1</f>
        <v>医療機関○○クリニック</v>
      </c>
      <c r="C52" s="95"/>
      <c r="D52" s="95"/>
      <c r="E52" s="95"/>
      <c r="F52" s="95"/>
      <c r="G52" s="95"/>
      <c r="H52" s="95"/>
      <c r="I52" s="95"/>
      <c r="J52" s="19"/>
      <c r="K52" s="19"/>
      <c r="L52" s="28"/>
      <c r="M52" s="18" t="s">
        <v>33</v>
      </c>
      <c r="N52" s="7"/>
    </row>
    <row r="53" spans="1:14" ht="20.25" customHeight="1" x14ac:dyDescent="0.4">
      <c r="A53" s="66"/>
      <c r="B53" s="67"/>
      <c r="C53" s="68"/>
      <c r="D53" s="68"/>
      <c r="E53" s="68"/>
      <c r="F53" s="68"/>
      <c r="G53" s="68"/>
      <c r="H53" s="68"/>
      <c r="I53" s="68"/>
      <c r="J53" s="19"/>
      <c r="K53" s="19"/>
      <c r="L53" s="28"/>
      <c r="M53" s="18"/>
      <c r="N53" s="7"/>
    </row>
    <row r="54" spans="1:14" ht="24" x14ac:dyDescent="0.4">
      <c r="A54" s="20"/>
      <c r="B54" s="20"/>
      <c r="C54" s="20"/>
      <c r="D54" s="20"/>
      <c r="E54" s="20"/>
      <c r="F54" s="20"/>
      <c r="G54" s="20"/>
      <c r="H54" s="20"/>
      <c r="I54" s="129" t="s">
        <v>7</v>
      </c>
      <c r="J54" s="131" t="s">
        <v>20</v>
      </c>
      <c r="K54" s="133" t="s">
        <v>8</v>
      </c>
      <c r="L54" s="134"/>
      <c r="M54" s="134"/>
      <c r="N54" s="8"/>
    </row>
    <row r="55" spans="1:14" ht="24" x14ac:dyDescent="0.4">
      <c r="A55" s="20"/>
      <c r="B55" s="30" t="s">
        <v>0</v>
      </c>
      <c r="C55" s="30" t="s">
        <v>1</v>
      </c>
      <c r="D55" s="30" t="s">
        <v>2</v>
      </c>
      <c r="E55" s="30" t="s">
        <v>3</v>
      </c>
      <c r="F55" s="30" t="s">
        <v>4</v>
      </c>
      <c r="G55" s="30" t="s">
        <v>5</v>
      </c>
      <c r="H55" s="30" t="s">
        <v>6</v>
      </c>
      <c r="I55" s="130"/>
      <c r="J55" s="132"/>
      <c r="K55" s="135"/>
      <c r="L55" s="136"/>
      <c r="M55" s="136"/>
      <c r="N55" s="8"/>
    </row>
    <row r="56" spans="1:14" ht="26.25" customHeight="1" x14ac:dyDescent="0.4">
      <c r="A56" s="24"/>
      <c r="B56" s="21">
        <f>H48+1</f>
        <v>44360</v>
      </c>
      <c r="C56" s="21">
        <f>B56+1</f>
        <v>44361</v>
      </c>
      <c r="D56" s="21">
        <f t="shared" si="6"/>
        <v>44362</v>
      </c>
      <c r="E56" s="21">
        <f t="shared" si="6"/>
        <v>44363</v>
      </c>
      <c r="F56" s="21">
        <f t="shared" si="6"/>
        <v>44364</v>
      </c>
      <c r="G56" s="21">
        <f t="shared" si="6"/>
        <v>44365</v>
      </c>
      <c r="H56" s="21">
        <f>G56+1</f>
        <v>44366</v>
      </c>
      <c r="I56" s="25"/>
      <c r="J56" s="26"/>
      <c r="K56" s="120"/>
      <c r="L56" s="120"/>
      <c r="M56" s="120"/>
      <c r="N56" s="7"/>
    </row>
    <row r="57" spans="1:14" ht="26.25" customHeight="1" x14ac:dyDescent="0.4">
      <c r="A57" s="46" t="s">
        <v>59</v>
      </c>
      <c r="B57" s="43"/>
      <c r="C57" s="43"/>
      <c r="D57" s="43"/>
      <c r="E57" s="43"/>
      <c r="F57" s="43"/>
      <c r="G57" s="43"/>
      <c r="H57" s="43"/>
      <c r="I57" s="25">
        <f>SUM(B57:H57)</f>
        <v>0</v>
      </c>
      <c r="J57" s="27" t="str">
        <f>IF(I57&lt;100,"100回未満",IF(I57&lt;150,"100回以上","150回以上"))</f>
        <v>100回未満</v>
      </c>
      <c r="K57" s="120"/>
      <c r="L57" s="120"/>
      <c r="M57" s="120"/>
      <c r="N57" s="7" t="str">
        <f>IF(I57&lt;100,IF(OR(J57="100回以上",J57="150回以上"),"エラー。接種回数と回数区分が一致しません",""),IF(I57&lt;150,IF(OR(J57="100回未満",J57="150回以上"),"エラー。接種回数と回数区分が一致しません",""),IF(J57="100回未満","エラー。接種回数と回数区分が一致しません","")))</f>
        <v/>
      </c>
    </row>
    <row r="58" spans="1:14" ht="26.25" customHeight="1" x14ac:dyDescent="0.4">
      <c r="A58" s="46" t="s">
        <v>60</v>
      </c>
      <c r="B58" s="43"/>
      <c r="C58" s="43"/>
      <c r="D58" s="43"/>
      <c r="E58" s="43"/>
      <c r="F58" s="43"/>
      <c r="G58" s="43"/>
      <c r="H58" s="43"/>
      <c r="I58" s="25">
        <f>SUM(B58:H58)</f>
        <v>0</v>
      </c>
      <c r="J58" s="26"/>
      <c r="K58" s="120"/>
      <c r="L58" s="120"/>
      <c r="M58" s="120"/>
      <c r="N58" s="7"/>
    </row>
    <row r="59" spans="1:14" ht="26.25" customHeight="1" x14ac:dyDescent="0.4">
      <c r="A59" s="46" t="s">
        <v>61</v>
      </c>
      <c r="B59" s="43"/>
      <c r="C59" s="43"/>
      <c r="D59" s="43"/>
      <c r="E59" s="43"/>
      <c r="F59" s="43"/>
      <c r="G59" s="43"/>
      <c r="H59" s="43"/>
      <c r="I59" s="25">
        <f>SUM(B59:H59)</f>
        <v>0</v>
      </c>
      <c r="J59" s="26"/>
      <c r="K59" s="120"/>
      <c r="L59" s="120"/>
      <c r="M59" s="120"/>
      <c r="N59" s="7"/>
    </row>
    <row r="60" spans="1:14" ht="26.25" customHeight="1" x14ac:dyDescent="0.4">
      <c r="A60" s="24"/>
      <c r="B60" s="21">
        <f>H56+1</f>
        <v>44367</v>
      </c>
      <c r="C60" s="21">
        <f>B60+1</f>
        <v>44368</v>
      </c>
      <c r="D60" s="21">
        <f t="shared" si="6"/>
        <v>44369</v>
      </c>
      <c r="E60" s="21">
        <f t="shared" si="6"/>
        <v>44370</v>
      </c>
      <c r="F60" s="21">
        <f t="shared" si="6"/>
        <v>44371</v>
      </c>
      <c r="G60" s="21">
        <f t="shared" si="6"/>
        <v>44372</v>
      </c>
      <c r="H60" s="21">
        <f>G60+1</f>
        <v>44373</v>
      </c>
      <c r="I60" s="25"/>
      <c r="J60" s="26"/>
      <c r="K60" s="120"/>
      <c r="L60" s="120"/>
      <c r="M60" s="120"/>
      <c r="N60" s="7"/>
    </row>
    <row r="61" spans="1:14" ht="26.25" customHeight="1" x14ac:dyDescent="0.4">
      <c r="A61" s="46" t="s">
        <v>59</v>
      </c>
      <c r="B61" s="43"/>
      <c r="C61" s="43"/>
      <c r="D61" s="43"/>
      <c r="E61" s="43"/>
      <c r="F61" s="43"/>
      <c r="G61" s="43"/>
      <c r="H61" s="43"/>
      <c r="I61" s="25">
        <f>SUM(B61:H61)</f>
        <v>0</v>
      </c>
      <c r="J61" s="27" t="str">
        <f>IF(I61&lt;100,"100回未満",IF(I61&lt;150,"100回以上","150回以上"))</f>
        <v>100回未満</v>
      </c>
      <c r="K61" s="120"/>
      <c r="L61" s="120"/>
      <c r="M61" s="120"/>
      <c r="N61" s="7" t="str">
        <f>IF(I61&lt;100,IF(OR(J61="100回以上",J61="150回以上"),"エラー。接種回数と回数区分が一致しません",""),IF(I61&lt;150,IF(OR(J61="100回未満",J61="150回以上"),"エラー。接種回数と回数区分が一致しません",""),IF(J61="100回未満","エラー。接種回数と回数区分が一致しません","")))</f>
        <v/>
      </c>
    </row>
    <row r="62" spans="1:14" ht="26.25" customHeight="1" x14ac:dyDescent="0.4">
      <c r="A62" s="46" t="s">
        <v>60</v>
      </c>
      <c r="B62" s="43"/>
      <c r="C62" s="43"/>
      <c r="D62" s="43"/>
      <c r="E62" s="43"/>
      <c r="F62" s="43"/>
      <c r="G62" s="43"/>
      <c r="H62" s="43"/>
      <c r="I62" s="25">
        <f>SUM(B62:H62)</f>
        <v>0</v>
      </c>
      <c r="J62" s="26"/>
      <c r="K62" s="120"/>
      <c r="L62" s="120"/>
      <c r="M62" s="120"/>
      <c r="N62" s="7"/>
    </row>
    <row r="63" spans="1:14" ht="26.25" customHeight="1" x14ac:dyDescent="0.4">
      <c r="A63" s="46" t="s">
        <v>61</v>
      </c>
      <c r="B63" s="43"/>
      <c r="C63" s="43"/>
      <c r="D63" s="43"/>
      <c r="E63" s="43"/>
      <c r="F63" s="43"/>
      <c r="G63" s="43"/>
      <c r="H63" s="43"/>
      <c r="I63" s="25">
        <f>SUM(B63:H63)</f>
        <v>0</v>
      </c>
      <c r="J63" s="26"/>
      <c r="K63" s="120"/>
      <c r="L63" s="120"/>
      <c r="M63" s="120"/>
      <c r="N63" s="7"/>
    </row>
    <row r="64" spans="1:14" ht="27" customHeight="1" x14ac:dyDescent="0.4">
      <c r="A64" s="24"/>
      <c r="B64" s="21">
        <f>H60+1</f>
        <v>44374</v>
      </c>
      <c r="C64" s="21">
        <f>B64+1</f>
        <v>44375</v>
      </c>
      <c r="D64" s="21">
        <f t="shared" si="6"/>
        <v>44376</v>
      </c>
      <c r="E64" s="21">
        <f t="shared" si="6"/>
        <v>44377</v>
      </c>
      <c r="F64" s="21">
        <f t="shared" si="6"/>
        <v>44378</v>
      </c>
      <c r="G64" s="21">
        <f t="shared" si="6"/>
        <v>44379</v>
      </c>
      <c r="H64" s="21">
        <f>G64+1</f>
        <v>44380</v>
      </c>
      <c r="I64" s="25"/>
      <c r="J64" s="26"/>
      <c r="K64" s="120"/>
      <c r="L64" s="120"/>
      <c r="M64" s="120"/>
      <c r="N64" s="7"/>
    </row>
    <row r="65" spans="1:14" ht="27" customHeight="1" x14ac:dyDescent="0.4">
      <c r="A65" s="46" t="s">
        <v>59</v>
      </c>
      <c r="B65" s="43"/>
      <c r="C65" s="43"/>
      <c r="D65" s="43"/>
      <c r="E65" s="43"/>
      <c r="F65" s="43"/>
      <c r="G65" s="43"/>
      <c r="H65" s="43"/>
      <c r="I65" s="25">
        <f>SUM(B65:H65)</f>
        <v>0</v>
      </c>
      <c r="J65" s="27" t="str">
        <f>IF(I65&lt;100,"100回未満",IF(I65&lt;150,"100回以上","150回以上"))</f>
        <v>100回未満</v>
      </c>
      <c r="K65" s="120"/>
      <c r="L65" s="120"/>
      <c r="M65" s="120"/>
      <c r="N65" s="7" t="str">
        <f>IF(I65&lt;100,IF(OR(J65="100回以上",J65="150回以上"),"エラー。接種回数と回数区分が一致しません",""),IF(I65&lt;150,IF(OR(J65="100回未満",J65="150回以上"),"エラー。接種回数と回数区分が一致しません",""),IF(J65="100回未満","エラー。接種回数と回数区分が一致しません","")))</f>
        <v/>
      </c>
    </row>
    <row r="66" spans="1:14" ht="27" customHeight="1" x14ac:dyDescent="0.4">
      <c r="A66" s="46" t="s">
        <v>60</v>
      </c>
      <c r="B66" s="43"/>
      <c r="C66" s="43"/>
      <c r="D66" s="43"/>
      <c r="E66" s="43"/>
      <c r="F66" s="43"/>
      <c r="G66" s="43"/>
      <c r="H66" s="43"/>
      <c r="I66" s="25">
        <f>SUM(B66:H66)</f>
        <v>0</v>
      </c>
      <c r="J66" s="26"/>
      <c r="K66" s="120"/>
      <c r="L66" s="120"/>
      <c r="M66" s="120"/>
      <c r="N66" s="7"/>
    </row>
    <row r="67" spans="1:14" ht="27" customHeight="1" x14ac:dyDescent="0.4">
      <c r="A67" s="46" t="s">
        <v>61</v>
      </c>
      <c r="B67" s="43"/>
      <c r="C67" s="43"/>
      <c r="D67" s="43"/>
      <c r="E67" s="43"/>
      <c r="F67" s="43"/>
      <c r="G67" s="43"/>
      <c r="H67" s="43"/>
      <c r="I67" s="25">
        <f>SUM(B67:H67)</f>
        <v>0</v>
      </c>
      <c r="J67" s="26"/>
      <c r="K67" s="120"/>
      <c r="L67" s="120"/>
      <c r="M67" s="120"/>
      <c r="N67" s="7"/>
    </row>
    <row r="68" spans="1:14" ht="27" customHeight="1" x14ac:dyDescent="0.4">
      <c r="A68" s="24"/>
      <c r="B68" s="21">
        <f>H64+1</f>
        <v>44381</v>
      </c>
      <c r="C68" s="21">
        <f>B68+1</f>
        <v>44382</v>
      </c>
      <c r="D68" s="21">
        <f t="shared" si="6"/>
        <v>44383</v>
      </c>
      <c r="E68" s="21">
        <f t="shared" si="6"/>
        <v>44384</v>
      </c>
      <c r="F68" s="21">
        <f t="shared" si="6"/>
        <v>44385</v>
      </c>
      <c r="G68" s="21">
        <f t="shared" si="6"/>
        <v>44386</v>
      </c>
      <c r="H68" s="21">
        <f>G68+1</f>
        <v>44387</v>
      </c>
      <c r="I68" s="25"/>
      <c r="J68" s="26"/>
      <c r="K68" s="120"/>
      <c r="L68" s="120"/>
      <c r="M68" s="120"/>
      <c r="N68" s="7"/>
    </row>
    <row r="69" spans="1:14" ht="27" customHeight="1" x14ac:dyDescent="0.4">
      <c r="A69" s="46" t="s">
        <v>59</v>
      </c>
      <c r="B69" s="43"/>
      <c r="C69" s="43"/>
      <c r="D69" s="43"/>
      <c r="E69" s="43"/>
      <c r="F69" s="43"/>
      <c r="G69" s="43"/>
      <c r="H69" s="43"/>
      <c r="I69" s="25">
        <f>SUM(B69:H69)</f>
        <v>0</v>
      </c>
      <c r="J69" s="27" t="str">
        <f>IF(I69&lt;100,"100回未満",IF(I69&lt;150,"100回以上","150回以上"))</f>
        <v>100回未満</v>
      </c>
      <c r="K69" s="120"/>
      <c r="L69" s="120"/>
      <c r="M69" s="120"/>
      <c r="N69" s="7" t="str">
        <f>IF(I69&lt;100,IF(OR(J69="100回以上",J69="150回以上"),"エラー。接種回数と回数区分が一致しません",""),IF(I69&lt;150,IF(OR(J69="100回未満",J69="150回以上"),"エラー。接種回数と回数区分が一致しません",""),IF(J69="100回未満","エラー。接種回数と回数区分が一致しません","")))</f>
        <v/>
      </c>
    </row>
    <row r="70" spans="1:14" ht="27" customHeight="1" x14ac:dyDescent="0.4">
      <c r="A70" s="46" t="s">
        <v>60</v>
      </c>
      <c r="B70" s="43"/>
      <c r="C70" s="43"/>
      <c r="D70" s="43"/>
      <c r="E70" s="43"/>
      <c r="F70" s="43"/>
      <c r="G70" s="43"/>
      <c r="H70" s="43"/>
      <c r="I70" s="25">
        <f>SUM(B70:H70)</f>
        <v>0</v>
      </c>
      <c r="J70" s="26"/>
      <c r="K70" s="120"/>
      <c r="L70" s="120"/>
      <c r="M70" s="120"/>
      <c r="N70" s="7"/>
    </row>
    <row r="71" spans="1:14" ht="27" customHeight="1" x14ac:dyDescent="0.4">
      <c r="A71" s="46" t="s">
        <v>61</v>
      </c>
      <c r="B71" s="43"/>
      <c r="C71" s="43"/>
      <c r="D71" s="43"/>
      <c r="E71" s="43"/>
      <c r="F71" s="43"/>
      <c r="G71" s="43"/>
      <c r="H71" s="43"/>
      <c r="I71" s="25">
        <f>SUM(B71:H71)</f>
        <v>0</v>
      </c>
      <c r="J71" s="26"/>
      <c r="K71" s="120"/>
      <c r="L71" s="120"/>
      <c r="M71" s="120"/>
      <c r="N71" s="7"/>
    </row>
    <row r="72" spans="1:14" ht="27" customHeight="1" x14ac:dyDescent="0.4">
      <c r="A72" s="24"/>
      <c r="B72" s="21">
        <f>H68+1</f>
        <v>44388</v>
      </c>
      <c r="C72" s="21">
        <f>B72+1</f>
        <v>44389</v>
      </c>
      <c r="D72" s="21">
        <f t="shared" si="6"/>
        <v>44390</v>
      </c>
      <c r="E72" s="21">
        <f t="shared" si="6"/>
        <v>44391</v>
      </c>
      <c r="F72" s="21">
        <f t="shared" si="6"/>
        <v>44392</v>
      </c>
      <c r="G72" s="21">
        <f t="shared" si="6"/>
        <v>44393</v>
      </c>
      <c r="H72" s="21">
        <f>G72+1</f>
        <v>44394</v>
      </c>
      <c r="I72" s="44"/>
      <c r="J72" s="26"/>
      <c r="K72" s="120"/>
      <c r="L72" s="120"/>
      <c r="M72" s="120"/>
      <c r="N72" s="7"/>
    </row>
    <row r="73" spans="1:14" ht="27" customHeight="1" x14ac:dyDescent="0.4">
      <c r="A73" s="46" t="s">
        <v>59</v>
      </c>
      <c r="B73" s="43"/>
      <c r="C73" s="43"/>
      <c r="D73" s="43"/>
      <c r="E73" s="43"/>
      <c r="F73" s="43"/>
      <c r="G73" s="43"/>
      <c r="H73" s="43"/>
      <c r="I73" s="25">
        <f>SUM(B73:H73)</f>
        <v>0</v>
      </c>
      <c r="J73" s="27" t="str">
        <f>IF(I73&lt;100,"100回未満",IF(I73&lt;150,"100回以上","150回以上"))</f>
        <v>100回未満</v>
      </c>
      <c r="K73" s="120"/>
      <c r="L73" s="120"/>
      <c r="M73" s="120"/>
      <c r="N73" s="7" t="str">
        <f>IF(I73&lt;100,IF(OR(J73="100回以上",J73="150回以上"),"エラー。接種回数と回数区分が一致しません",""),IF(I73&lt;150,IF(OR(J73="100回未満",J73="150回以上"),"エラー。接種回数と回数区分が一致しません",""),IF(J73="100回未満","エラー。接種回数と回数区分が一致しません","")))</f>
        <v/>
      </c>
    </row>
    <row r="74" spans="1:14" ht="27" customHeight="1" x14ac:dyDescent="0.4">
      <c r="A74" s="46" t="s">
        <v>60</v>
      </c>
      <c r="B74" s="43"/>
      <c r="C74" s="43"/>
      <c r="D74" s="43"/>
      <c r="E74" s="43"/>
      <c r="F74" s="43"/>
      <c r="G74" s="43"/>
      <c r="H74" s="43"/>
      <c r="I74" s="25">
        <f>SUM(B74:H74)</f>
        <v>0</v>
      </c>
      <c r="J74" s="26"/>
      <c r="K74" s="120"/>
      <c r="L74" s="120"/>
      <c r="M74" s="120"/>
      <c r="N74" s="7"/>
    </row>
    <row r="75" spans="1:14" ht="27" customHeight="1" x14ac:dyDescent="0.4">
      <c r="A75" s="46" t="s">
        <v>61</v>
      </c>
      <c r="B75" s="43"/>
      <c r="C75" s="43"/>
      <c r="D75" s="43"/>
      <c r="E75" s="43"/>
      <c r="F75" s="43"/>
      <c r="G75" s="43"/>
      <c r="H75" s="43"/>
      <c r="I75" s="25">
        <f>SUM(B75:H75)</f>
        <v>0</v>
      </c>
      <c r="J75" s="26"/>
      <c r="K75" s="120"/>
      <c r="L75" s="120"/>
      <c r="M75" s="120"/>
      <c r="N75" s="7"/>
    </row>
    <row r="76" spans="1:14" ht="27" customHeight="1" x14ac:dyDescent="0.4">
      <c r="A76" s="24"/>
      <c r="B76" s="21">
        <f>H72+1</f>
        <v>44395</v>
      </c>
      <c r="C76" s="21">
        <f>B76+1</f>
        <v>44396</v>
      </c>
      <c r="D76" s="21">
        <f t="shared" si="6"/>
        <v>44397</v>
      </c>
      <c r="E76" s="21">
        <f t="shared" si="6"/>
        <v>44398</v>
      </c>
      <c r="F76" s="21">
        <f t="shared" si="6"/>
        <v>44399</v>
      </c>
      <c r="G76" s="21">
        <f t="shared" si="6"/>
        <v>44400</v>
      </c>
      <c r="H76" s="21">
        <f>G76+1</f>
        <v>44401</v>
      </c>
      <c r="I76" s="25"/>
      <c r="J76" s="26"/>
      <c r="K76" s="120"/>
      <c r="L76" s="120"/>
      <c r="M76" s="120"/>
      <c r="N76" s="7"/>
    </row>
    <row r="77" spans="1:14" ht="27" customHeight="1" x14ac:dyDescent="0.4">
      <c r="A77" s="46" t="s">
        <v>59</v>
      </c>
      <c r="B77" s="43"/>
      <c r="C77" s="43"/>
      <c r="D77" s="43"/>
      <c r="E77" s="43"/>
      <c r="F77" s="43"/>
      <c r="G77" s="43"/>
      <c r="H77" s="43"/>
      <c r="I77" s="25">
        <f>SUM(B77:H77)</f>
        <v>0</v>
      </c>
      <c r="J77" s="27" t="str">
        <f>IF(I77&lt;100,"100回未満",IF(I77&lt;150,"100回以上","150回以上"))</f>
        <v>100回未満</v>
      </c>
      <c r="K77" s="120"/>
      <c r="L77" s="120"/>
      <c r="M77" s="120"/>
      <c r="N77" s="7" t="str">
        <f>IF(I77&lt;100,IF(OR(J77="100回以上",J77="150回以上"),"エラー。接種回数と回数区分が一致しません",""),IF(I77&lt;150,IF(OR(J77="100回未満",J77="150回以上"),"エラー。接種回数と回数区分が一致しません",""),IF(J77="100回未満","エラー。接種回数と回数区分が一致しません","")))</f>
        <v/>
      </c>
    </row>
    <row r="78" spans="1:14" ht="27" customHeight="1" x14ac:dyDescent="0.4">
      <c r="A78" s="46" t="s">
        <v>60</v>
      </c>
      <c r="B78" s="43"/>
      <c r="C78" s="43"/>
      <c r="D78" s="43"/>
      <c r="E78" s="43"/>
      <c r="F78" s="43"/>
      <c r="G78" s="43"/>
      <c r="H78" s="43"/>
      <c r="I78" s="25">
        <f>SUM(B78:H78)</f>
        <v>0</v>
      </c>
      <c r="J78" s="26"/>
      <c r="K78" s="120"/>
      <c r="L78" s="120"/>
      <c r="M78" s="120"/>
      <c r="N78" s="7"/>
    </row>
    <row r="79" spans="1:14" ht="27" customHeight="1" x14ac:dyDescent="0.4">
      <c r="A79" s="46" t="s">
        <v>61</v>
      </c>
      <c r="B79" s="43"/>
      <c r="C79" s="43"/>
      <c r="D79" s="43"/>
      <c r="E79" s="43"/>
      <c r="F79" s="43"/>
      <c r="G79" s="43"/>
      <c r="H79" s="43"/>
      <c r="I79" s="25">
        <f>SUM(B79:H79)</f>
        <v>0</v>
      </c>
      <c r="J79" s="26"/>
      <c r="K79" s="120"/>
      <c r="L79" s="120"/>
      <c r="M79" s="120"/>
      <c r="N79" s="7"/>
    </row>
    <row r="80" spans="1:14" ht="27" customHeight="1" x14ac:dyDescent="0.4">
      <c r="A80" s="24"/>
      <c r="B80" s="21">
        <f>H76+1</f>
        <v>44402</v>
      </c>
      <c r="C80" s="21">
        <f>B80+1</f>
        <v>44403</v>
      </c>
      <c r="D80" s="21">
        <f t="shared" si="6"/>
        <v>44404</v>
      </c>
      <c r="E80" s="21">
        <f t="shared" si="6"/>
        <v>44405</v>
      </c>
      <c r="F80" s="21">
        <f t="shared" si="6"/>
        <v>44406</v>
      </c>
      <c r="G80" s="21">
        <f t="shared" si="6"/>
        <v>44407</v>
      </c>
      <c r="H80" s="21">
        <f>G80+1</f>
        <v>44408</v>
      </c>
      <c r="I80" s="25"/>
      <c r="J80" s="26"/>
      <c r="K80" s="120"/>
      <c r="L80" s="120"/>
      <c r="M80" s="120"/>
      <c r="N80" s="7"/>
    </row>
    <row r="81" spans="1:15" ht="27" customHeight="1" x14ac:dyDescent="0.4">
      <c r="A81" s="46" t="s">
        <v>59</v>
      </c>
      <c r="B81" s="43"/>
      <c r="C81" s="43"/>
      <c r="D81" s="43"/>
      <c r="E81" s="43"/>
      <c r="F81" s="43"/>
      <c r="G81" s="43"/>
      <c r="H81" s="43"/>
      <c r="I81" s="25">
        <f>SUM(B81:H81)</f>
        <v>0</v>
      </c>
      <c r="J81" s="27" t="str">
        <f>IF(I81&lt;100,"100回未満",IF(I81&lt;150,"100回以上","150回以上"))</f>
        <v>100回未満</v>
      </c>
      <c r="K81" s="120"/>
      <c r="L81" s="120"/>
      <c r="M81" s="120"/>
      <c r="N81" s="7" t="str">
        <f>IF(I81&lt;100,IF(OR(J81="100回以上",J81="150回以上"),"エラー。接種回数と回数区分が一致しません",""),IF(I81&lt;150,IF(OR(J81="100回未満",J81="150回以上"),"エラー。接種回数と回数区分が一致しません",""),IF(J81="100回未満","エラー。接種回数と回数区分が一致しません","")))</f>
        <v/>
      </c>
    </row>
    <row r="82" spans="1:15" ht="27" customHeight="1" x14ac:dyDescent="0.4">
      <c r="A82" s="46" t="s">
        <v>60</v>
      </c>
      <c r="B82" s="43"/>
      <c r="C82" s="43"/>
      <c r="D82" s="43"/>
      <c r="E82" s="43"/>
      <c r="F82" s="43"/>
      <c r="G82" s="43"/>
      <c r="H82" s="43"/>
      <c r="I82" s="25">
        <f>SUM(B82:H82)</f>
        <v>0</v>
      </c>
      <c r="J82" s="26"/>
      <c r="K82" s="120"/>
      <c r="L82" s="120"/>
      <c r="M82" s="120"/>
      <c r="N82" s="7"/>
    </row>
    <row r="83" spans="1:15" ht="27" customHeight="1" x14ac:dyDescent="0.4">
      <c r="A83" s="46" t="s">
        <v>61</v>
      </c>
      <c r="B83" s="43"/>
      <c r="C83" s="43"/>
      <c r="D83" s="43"/>
      <c r="E83" s="43"/>
      <c r="F83" s="43"/>
      <c r="G83" s="43"/>
      <c r="H83" s="43"/>
      <c r="I83" s="25">
        <f>SUM(B83:H83)</f>
        <v>0</v>
      </c>
      <c r="J83" s="26"/>
      <c r="K83" s="120"/>
      <c r="L83" s="120"/>
      <c r="M83" s="120"/>
      <c r="N83" s="7"/>
    </row>
    <row r="84" spans="1:15" ht="27" customHeight="1" x14ac:dyDescent="0.4">
      <c r="A84" s="20"/>
      <c r="B84" s="20"/>
      <c r="C84" s="20"/>
      <c r="J84" s="20"/>
      <c r="K84" s="20"/>
      <c r="L84" s="20"/>
      <c r="M84" s="7"/>
    </row>
    <row r="85" spans="1:15" ht="27" customHeight="1" x14ac:dyDescent="0.4">
      <c r="A85" s="10"/>
      <c r="B85" s="10"/>
      <c r="C85" s="10"/>
      <c r="J85" s="10"/>
      <c r="K85" s="10"/>
      <c r="L85" s="10"/>
      <c r="M85" s="7"/>
    </row>
    <row r="86" spans="1:15" ht="27" customHeight="1" x14ac:dyDescent="0.4">
      <c r="A86" s="20"/>
      <c r="B86" s="20"/>
      <c r="J86" s="20"/>
      <c r="K86" s="20"/>
      <c r="L86" s="20"/>
      <c r="M86" s="7"/>
    </row>
    <row r="87" spans="1:15" ht="27" customHeight="1" x14ac:dyDescent="0.4">
      <c r="A87" s="20"/>
      <c r="B87" s="20"/>
      <c r="F87" s="33"/>
      <c r="G87" s="33"/>
      <c r="H87" s="33"/>
      <c r="I87" s="32"/>
      <c r="J87" s="20"/>
      <c r="K87" s="20"/>
      <c r="L87" s="20"/>
      <c r="M87" s="7"/>
    </row>
    <row r="88" spans="1:15" ht="27" customHeight="1" x14ac:dyDescent="0.4">
      <c r="A88" s="20"/>
      <c r="B88" s="20"/>
      <c r="D88" s="110" t="s">
        <v>55</v>
      </c>
      <c r="E88" s="110"/>
      <c r="F88" s="110"/>
      <c r="G88" s="110"/>
      <c r="H88" s="110"/>
      <c r="I88" s="25">
        <f>SUM(I33,I37,I41,I45,I49,I57,I61,I65,I69,I73,I77,I81)</f>
        <v>0</v>
      </c>
      <c r="J88" s="125" t="s">
        <v>56</v>
      </c>
      <c r="K88" s="125"/>
      <c r="L88" s="69"/>
      <c r="M88" s="7"/>
    </row>
    <row r="89" spans="1:15" s="41" customFormat="1" ht="27" customHeight="1" x14ac:dyDescent="0.4">
      <c r="A89" s="20"/>
      <c r="B89" s="20"/>
      <c r="D89" s="110" t="s">
        <v>57</v>
      </c>
      <c r="E89" s="110"/>
      <c r="F89" s="110"/>
      <c r="G89" s="110"/>
      <c r="H89" s="110"/>
      <c r="I89" s="25">
        <f>SUM(I10,I14,I18,I22,I26,I30,I34,I38,I42,I46,I50,I58,I62,I66,I70,I74,I78,I82)</f>
        <v>0</v>
      </c>
      <c r="J89" s="125" t="s">
        <v>56</v>
      </c>
      <c r="K89" s="125"/>
      <c r="L89" s="69"/>
      <c r="M89" s="7"/>
    </row>
    <row r="90" spans="1:15" s="41" customFormat="1" ht="27" customHeight="1" x14ac:dyDescent="0.4">
      <c r="A90" s="20"/>
      <c r="B90" s="20"/>
      <c r="D90" s="110" t="s">
        <v>58</v>
      </c>
      <c r="E90" s="110"/>
      <c r="F90" s="110"/>
      <c r="G90" s="110"/>
      <c r="H90" s="110"/>
      <c r="I90" s="25">
        <f>SUM(I11,I15,I19,I23,I27,I31,I35,I39,I43,I47,I51,I59,I63,I67,I71,I75,I79,I83)</f>
        <v>0</v>
      </c>
      <c r="J90" s="125" t="s">
        <v>56</v>
      </c>
      <c r="K90" s="125"/>
      <c r="L90" s="69"/>
      <c r="M90" s="7"/>
    </row>
    <row r="91" spans="1:15" s="41" customFormat="1" ht="27" customHeight="1" x14ac:dyDescent="0.4">
      <c r="A91" s="20"/>
      <c r="B91" s="20"/>
      <c r="F91" s="33"/>
      <c r="G91" s="33"/>
      <c r="H91" s="33"/>
      <c r="I91" s="32"/>
      <c r="J91" s="20"/>
      <c r="K91" s="20"/>
      <c r="L91" s="20"/>
      <c r="M91" s="7"/>
    </row>
    <row r="92" spans="1:15" s="41" customFormat="1" ht="27" customHeight="1" x14ac:dyDescent="0.4">
      <c r="A92" s="127" t="s">
        <v>63</v>
      </c>
      <c r="B92" s="127"/>
      <c r="C92" s="127"/>
      <c r="D92" s="127"/>
      <c r="E92" s="127"/>
      <c r="F92" s="127"/>
      <c r="G92" s="127"/>
      <c r="H92" s="127"/>
      <c r="I92" s="127"/>
      <c r="J92" s="127"/>
      <c r="K92" s="127"/>
      <c r="L92" s="127"/>
      <c r="M92" s="127"/>
    </row>
    <row r="93" spans="1:15" s="41" customFormat="1" ht="27" customHeight="1" x14ac:dyDescent="0.4">
      <c r="A93" s="127"/>
      <c r="B93" s="127"/>
      <c r="C93" s="127"/>
      <c r="D93" s="127"/>
      <c r="E93" s="127"/>
      <c r="F93" s="127"/>
      <c r="G93" s="127"/>
      <c r="H93" s="127"/>
      <c r="I93" s="127"/>
      <c r="J93" s="127"/>
      <c r="K93" s="127"/>
      <c r="L93" s="127"/>
      <c r="M93" s="127"/>
    </row>
    <row r="94" spans="1:15" s="41" customFormat="1" ht="27" customHeight="1" x14ac:dyDescent="0.4">
      <c r="A94" s="127"/>
      <c r="B94" s="127"/>
      <c r="C94" s="127"/>
      <c r="D94" s="127"/>
      <c r="E94" s="127"/>
      <c r="F94" s="127"/>
      <c r="G94" s="127"/>
      <c r="H94" s="127"/>
      <c r="I94" s="127"/>
      <c r="J94" s="127"/>
      <c r="K94" s="127"/>
      <c r="L94" s="127"/>
      <c r="M94" s="127"/>
    </row>
    <row r="95" spans="1:15" s="41" customFormat="1" ht="27" customHeight="1" x14ac:dyDescent="0.4">
      <c r="A95" s="127"/>
      <c r="B95" s="127"/>
      <c r="C95" s="127"/>
      <c r="D95" s="127"/>
      <c r="E95" s="127"/>
      <c r="F95" s="127"/>
      <c r="G95" s="127"/>
      <c r="H95" s="127"/>
      <c r="I95" s="127"/>
      <c r="J95" s="127"/>
      <c r="K95" s="127"/>
      <c r="L95" s="127"/>
      <c r="M95" s="127"/>
    </row>
    <row r="96" spans="1:15" ht="78.75" customHeight="1" x14ac:dyDescent="0.4">
      <c r="A96" s="127"/>
      <c r="B96" s="127"/>
      <c r="C96" s="127"/>
      <c r="D96" s="127"/>
      <c r="E96" s="127"/>
      <c r="F96" s="127"/>
      <c r="G96" s="127"/>
      <c r="H96" s="127"/>
      <c r="I96" s="127"/>
      <c r="J96" s="127"/>
      <c r="K96" s="127"/>
      <c r="L96" s="127"/>
      <c r="M96" s="127"/>
      <c r="N96" s="71"/>
      <c r="O96" s="71"/>
    </row>
    <row r="97" spans="1:14" ht="23.25" customHeight="1" x14ac:dyDescent="0.4">
      <c r="A97" s="16"/>
      <c r="M97" s="7"/>
    </row>
    <row r="98" spans="1:14" ht="68.25" customHeight="1" x14ac:dyDescent="0.4">
      <c r="A98" s="16"/>
      <c r="B98" s="56" t="s">
        <v>17</v>
      </c>
      <c r="C98" s="86"/>
      <c r="D98" s="86"/>
      <c r="E98" s="86"/>
      <c r="F98" s="86"/>
      <c r="G98" s="86"/>
      <c r="H98" s="56"/>
      <c r="I98" s="64"/>
      <c r="J98" s="86"/>
      <c r="K98" s="86"/>
      <c r="L98" s="86"/>
      <c r="M98" s="86"/>
    </row>
    <row r="99" spans="1:14" ht="68.25" customHeight="1" x14ac:dyDescent="0.4">
      <c r="A99" s="16"/>
      <c r="B99" s="108"/>
      <c r="C99" s="108"/>
      <c r="D99" s="108"/>
      <c r="E99" s="108"/>
      <c r="F99" s="108"/>
      <c r="G99" s="108"/>
      <c r="H99" s="108"/>
      <c r="I99" s="108"/>
      <c r="J99" s="108"/>
      <c r="K99" s="108"/>
      <c r="L99" s="108"/>
      <c r="M99" s="108"/>
    </row>
    <row r="100" spans="1:14" ht="68.25" customHeight="1" x14ac:dyDescent="0.4">
      <c r="A100" s="16"/>
      <c r="B100" s="56"/>
      <c r="C100" s="128" t="str">
        <f>B1&amp;"     "</f>
        <v xml:space="preserve">医療機関○○クリニック     </v>
      </c>
      <c r="D100" s="128"/>
      <c r="E100" s="128"/>
      <c r="F100" s="128"/>
      <c r="G100" s="128"/>
      <c r="H100" s="128"/>
      <c r="I100" s="128"/>
      <c r="J100" s="128"/>
      <c r="K100" s="128"/>
      <c r="L100" s="55" t="s">
        <v>79</v>
      </c>
      <c r="M100" s="86"/>
    </row>
    <row r="101" spans="1:14" ht="42" customHeight="1" x14ac:dyDescent="0.4">
      <c r="A101" s="48"/>
      <c r="B101" s="48"/>
      <c r="C101" s="48"/>
      <c r="D101" s="48"/>
      <c r="E101" s="48"/>
      <c r="F101" s="48"/>
      <c r="G101" s="48"/>
      <c r="H101" s="48"/>
      <c r="I101" s="63"/>
      <c r="J101" s="63"/>
      <c r="K101" s="48"/>
      <c r="L101" s="48"/>
      <c r="M101" s="58" t="s">
        <v>47</v>
      </c>
    </row>
    <row r="102" spans="1:14" s="77" customFormat="1" ht="42" customHeight="1" x14ac:dyDescent="0.4">
      <c r="A102" s="48"/>
      <c r="B102" s="48"/>
      <c r="C102" s="48"/>
      <c r="D102" s="48"/>
      <c r="E102" s="48"/>
      <c r="F102" s="48"/>
      <c r="G102" s="48"/>
      <c r="H102" s="48"/>
      <c r="I102" s="63"/>
      <c r="J102" s="63"/>
      <c r="K102" s="48"/>
      <c r="L102" s="48"/>
      <c r="M102" s="45" t="s">
        <v>70</v>
      </c>
    </row>
    <row r="103" spans="1:14" ht="35.25" x14ac:dyDescent="0.4">
      <c r="A103" s="15" t="s">
        <v>76</v>
      </c>
      <c r="B103" s="49"/>
      <c r="C103" s="49"/>
      <c r="D103" s="49"/>
      <c r="E103" s="49"/>
      <c r="F103" s="49"/>
      <c r="G103" s="49"/>
      <c r="H103" s="49"/>
      <c r="I103" s="63"/>
      <c r="J103" s="48"/>
      <c r="K103" s="49"/>
      <c r="L103" s="49"/>
      <c r="M103" s="49"/>
    </row>
    <row r="104" spans="1:14" ht="45" customHeight="1" x14ac:dyDescent="0.4">
      <c r="A104" s="49"/>
      <c r="B104" s="49"/>
      <c r="C104" s="49"/>
      <c r="D104" s="49"/>
      <c r="E104" s="49"/>
      <c r="F104" s="49"/>
      <c r="G104" s="49"/>
      <c r="H104" s="49"/>
      <c r="I104" s="49"/>
      <c r="J104" s="49"/>
      <c r="K104" s="49"/>
      <c r="L104" s="49"/>
      <c r="M104" s="49"/>
    </row>
    <row r="105" spans="1:14" ht="35.25" x14ac:dyDescent="0.4">
      <c r="A105" s="49"/>
      <c r="B105" s="49"/>
      <c r="C105" s="49"/>
      <c r="D105" s="49"/>
      <c r="E105" s="49"/>
      <c r="F105" s="49"/>
      <c r="G105" s="49"/>
      <c r="H105" s="59" t="s">
        <v>53</v>
      </c>
      <c r="I105" s="57"/>
      <c r="J105" s="59"/>
      <c r="K105" s="59" t="str">
        <f>B1</f>
        <v>医療機関○○クリニック</v>
      </c>
      <c r="L105" s="59"/>
      <c r="M105" s="59"/>
      <c r="N105" s="1"/>
    </row>
    <row r="106" spans="1:14" ht="35.25" x14ac:dyDescent="0.4">
      <c r="A106" s="49"/>
      <c r="B106" s="49"/>
      <c r="C106" s="49"/>
      <c r="D106" s="49"/>
      <c r="E106" s="49"/>
      <c r="F106" s="49"/>
      <c r="G106" s="49"/>
      <c r="H106" s="59" t="s">
        <v>12</v>
      </c>
      <c r="I106" s="57"/>
      <c r="J106" s="59"/>
      <c r="K106" s="126"/>
      <c r="L106" s="126"/>
      <c r="M106" s="126"/>
      <c r="N106" s="1"/>
    </row>
    <row r="107" spans="1:14" s="77" customFormat="1" ht="35.25" x14ac:dyDescent="0.4">
      <c r="A107" s="76"/>
      <c r="B107" s="76"/>
      <c r="C107" s="76"/>
      <c r="D107" s="76"/>
      <c r="E107" s="76"/>
      <c r="F107" s="76"/>
      <c r="G107" s="76"/>
      <c r="H107" s="80" t="s">
        <v>77</v>
      </c>
      <c r="I107" s="57"/>
      <c r="J107" s="80"/>
      <c r="K107" s="79"/>
      <c r="L107" s="79"/>
      <c r="M107" s="79"/>
      <c r="N107" s="1"/>
    </row>
    <row r="108" spans="1:14" ht="35.25" x14ac:dyDescent="0.4">
      <c r="A108" s="49"/>
      <c r="B108" s="49"/>
      <c r="C108" s="49"/>
      <c r="D108" s="49"/>
      <c r="E108" s="49"/>
      <c r="F108" s="49"/>
      <c r="G108" s="49"/>
      <c r="H108" s="59" t="s">
        <v>13</v>
      </c>
      <c r="I108" s="57"/>
      <c r="J108" s="59"/>
      <c r="K108" s="126"/>
      <c r="L108" s="126"/>
      <c r="M108" s="126"/>
      <c r="N108" s="1"/>
    </row>
    <row r="109" spans="1:14" ht="35.25" x14ac:dyDescent="0.4">
      <c r="A109" s="49"/>
      <c r="B109" s="49"/>
      <c r="C109" s="49"/>
      <c r="D109" s="49"/>
      <c r="E109" s="49"/>
      <c r="F109" s="49"/>
      <c r="G109" s="49"/>
      <c r="H109" s="49"/>
      <c r="I109" s="49"/>
      <c r="J109" s="49"/>
      <c r="K109" s="49"/>
      <c r="L109" s="49"/>
      <c r="M109" s="49"/>
    </row>
    <row r="110" spans="1:14" ht="24.75" customHeight="1" x14ac:dyDescent="0.4">
      <c r="A110" s="10"/>
      <c r="B110" s="10"/>
      <c r="C110" s="10"/>
      <c r="D110" s="10"/>
      <c r="E110" s="10"/>
      <c r="F110" s="10"/>
      <c r="G110" s="10"/>
      <c r="H110" s="10"/>
      <c r="I110" s="10"/>
      <c r="J110" s="10"/>
      <c r="K110" s="10"/>
      <c r="L110" s="10"/>
      <c r="M110" s="10"/>
    </row>
    <row r="111" spans="1:14" ht="39" customHeight="1" x14ac:dyDescent="0.4">
      <c r="A111" s="118" t="s">
        <v>68</v>
      </c>
      <c r="B111" s="118"/>
      <c r="C111" s="118"/>
      <c r="D111" s="118"/>
      <c r="E111" s="118"/>
      <c r="F111" s="118"/>
      <c r="G111" s="118"/>
      <c r="H111" s="118"/>
      <c r="I111" s="118"/>
      <c r="J111" s="118"/>
      <c r="K111" s="118"/>
      <c r="L111" s="118"/>
      <c r="M111" s="118"/>
      <c r="N111" s="9"/>
    </row>
    <row r="112" spans="1:14" ht="24" x14ac:dyDescent="0.4">
      <c r="A112" s="10"/>
      <c r="B112" s="10"/>
      <c r="C112" s="10"/>
      <c r="D112" s="10"/>
      <c r="E112" s="10"/>
      <c r="F112" s="10"/>
      <c r="G112" s="10"/>
      <c r="H112" s="10"/>
      <c r="I112" s="10"/>
      <c r="J112" s="10"/>
      <c r="K112" s="10"/>
      <c r="L112" s="10"/>
      <c r="M112" s="10"/>
    </row>
    <row r="113" spans="1:15" ht="24" x14ac:dyDescent="0.4">
      <c r="A113" s="10"/>
      <c r="B113" s="10"/>
      <c r="C113" s="10"/>
      <c r="D113" s="10"/>
      <c r="E113" s="10"/>
      <c r="F113" s="10"/>
      <c r="G113" s="10"/>
      <c r="H113" s="10"/>
      <c r="I113" s="10"/>
      <c r="J113" s="10"/>
      <c r="K113" s="10"/>
      <c r="L113" s="10"/>
      <c r="M113" s="10"/>
    </row>
    <row r="114" spans="1:15" ht="28.5" customHeight="1" x14ac:dyDescent="0.4">
      <c r="A114" s="10"/>
      <c r="B114" s="10"/>
      <c r="C114" s="10"/>
      <c r="D114" s="10"/>
      <c r="E114" s="10"/>
      <c r="F114" s="10"/>
      <c r="G114" s="10"/>
      <c r="H114" s="10"/>
      <c r="I114" s="10"/>
      <c r="J114" s="10"/>
      <c r="K114" s="10"/>
      <c r="L114" s="10"/>
      <c r="M114" s="10"/>
    </row>
    <row r="115" spans="1:15" ht="75" customHeight="1" x14ac:dyDescent="0.4">
      <c r="A115" s="119" t="s">
        <v>69</v>
      </c>
      <c r="B115" s="119"/>
      <c r="C115" s="119"/>
      <c r="D115" s="119"/>
      <c r="E115" s="119"/>
      <c r="F115" s="119"/>
      <c r="G115" s="119"/>
      <c r="H115" s="119"/>
      <c r="I115" s="119"/>
      <c r="J115" s="119"/>
      <c r="K115" s="119"/>
      <c r="L115" s="119"/>
      <c r="M115" s="119"/>
      <c r="N115" s="6"/>
    </row>
    <row r="116" spans="1:15" x14ac:dyDescent="0.4">
      <c r="B116" s="5"/>
      <c r="C116" s="5"/>
      <c r="D116" s="5"/>
      <c r="E116" s="5"/>
      <c r="F116" s="5"/>
      <c r="G116" s="5"/>
      <c r="H116" s="5"/>
    </row>
    <row r="117" spans="1:15" x14ac:dyDescent="0.4">
      <c r="B117" s="2"/>
      <c r="C117" s="1"/>
      <c r="D117" s="1"/>
      <c r="E117" s="3"/>
      <c r="F117" s="3"/>
      <c r="G117" s="4"/>
      <c r="H117" s="4"/>
    </row>
    <row r="118" spans="1:15" ht="45.75" x14ac:dyDescent="0.9">
      <c r="B118" s="11" t="s">
        <v>14</v>
      </c>
      <c r="C118" s="12"/>
      <c r="D118" s="12"/>
      <c r="E118" s="12"/>
      <c r="F118" s="121">
        <f>SUM(E141,I141,M141)</f>
        <v>0</v>
      </c>
      <c r="G118" s="121"/>
      <c r="H118" s="121"/>
      <c r="I118" s="12"/>
      <c r="J118" s="12"/>
      <c r="K118" s="7"/>
      <c r="L118" s="7"/>
    </row>
    <row r="120" spans="1:15" ht="48.75" customHeight="1" x14ac:dyDescent="0.4"/>
    <row r="121" spans="1:15" ht="35.25" x14ac:dyDescent="0.4">
      <c r="A121" s="48" t="s">
        <v>15</v>
      </c>
      <c r="B121" s="48"/>
      <c r="C121" s="48"/>
      <c r="D121" s="48"/>
      <c r="E121" s="48"/>
      <c r="F121" s="48"/>
      <c r="G121" s="48"/>
      <c r="H121" s="48"/>
      <c r="I121" s="48"/>
      <c r="J121" s="48"/>
      <c r="K121" s="48"/>
      <c r="L121" s="48"/>
      <c r="M121" s="48"/>
    </row>
    <row r="122" spans="1:15" ht="26.25" customHeight="1" x14ac:dyDescent="0.4">
      <c r="A122" s="48"/>
      <c r="B122" s="48"/>
      <c r="C122" s="48"/>
      <c r="D122" s="48"/>
      <c r="E122" s="48"/>
      <c r="F122" s="48"/>
      <c r="G122" s="48"/>
      <c r="H122" s="48"/>
      <c r="I122" s="48"/>
      <c r="J122" s="48"/>
      <c r="K122" s="48"/>
      <c r="L122" s="48"/>
      <c r="M122" s="49"/>
    </row>
    <row r="123" spans="1:15" ht="35.25" x14ac:dyDescent="0.4">
      <c r="A123" s="49" t="s">
        <v>18</v>
      </c>
      <c r="B123" s="49"/>
      <c r="C123" s="49"/>
      <c r="D123" s="49"/>
      <c r="E123" s="48"/>
      <c r="F123" s="48"/>
      <c r="G123" s="48"/>
      <c r="H123" s="48"/>
      <c r="I123" s="48"/>
      <c r="J123" s="48"/>
      <c r="K123" s="48"/>
      <c r="L123" s="48"/>
      <c r="M123" s="49"/>
    </row>
    <row r="124" spans="1:15" ht="35.25" x14ac:dyDescent="0.4">
      <c r="A124" s="49" t="s">
        <v>16</v>
      </c>
      <c r="B124" s="49"/>
      <c r="C124" s="49"/>
      <c r="D124" s="49"/>
      <c r="E124" s="48"/>
      <c r="F124" s="52">
        <f>COUNTIF(J33:J83,"150回以上")</f>
        <v>0</v>
      </c>
      <c r="G124" s="49" t="s">
        <v>66</v>
      </c>
      <c r="I124" s="49"/>
      <c r="J124" s="49"/>
      <c r="K124" s="49"/>
      <c r="L124" s="49"/>
      <c r="M124" s="49"/>
    </row>
    <row r="125" spans="1:15" ht="35.25" x14ac:dyDescent="0.4">
      <c r="A125" s="49" t="s">
        <v>19</v>
      </c>
      <c r="B125" s="49"/>
      <c r="C125" s="49"/>
      <c r="D125" s="49"/>
      <c r="E125" s="48"/>
      <c r="F125" s="52">
        <f>COUNTIF(J33:J83,"100回以上")</f>
        <v>0</v>
      </c>
      <c r="G125" s="49" t="s">
        <v>67</v>
      </c>
      <c r="I125" s="49"/>
      <c r="J125" s="49"/>
      <c r="K125" s="49"/>
      <c r="L125" s="49"/>
      <c r="M125" s="49"/>
    </row>
    <row r="126" spans="1:15" ht="41.25" customHeight="1" x14ac:dyDescent="0.4">
      <c r="A126" s="48"/>
      <c r="B126" s="48"/>
      <c r="C126" s="48"/>
      <c r="D126" s="48"/>
      <c r="E126" s="48"/>
      <c r="F126" s="48"/>
      <c r="G126" s="48"/>
      <c r="H126" s="48"/>
      <c r="I126" s="48"/>
      <c r="J126" s="48"/>
      <c r="K126" s="48"/>
      <c r="L126" s="48"/>
      <c r="M126" s="48"/>
      <c r="O126" s="13"/>
    </row>
    <row r="127" spans="1:15" ht="30.75" customHeight="1" x14ac:dyDescent="0.4">
      <c r="A127" s="47"/>
      <c r="B127" s="111" t="s">
        <v>10</v>
      </c>
      <c r="C127" s="111"/>
      <c r="D127" s="111"/>
      <c r="E127" s="122" t="s">
        <v>50</v>
      </c>
      <c r="F127" s="123"/>
      <c r="G127" s="123"/>
      <c r="H127" s="123"/>
      <c r="I127" s="122" t="s">
        <v>49</v>
      </c>
      <c r="J127" s="123"/>
      <c r="K127" s="123"/>
      <c r="L127" s="111" t="s">
        <v>11</v>
      </c>
      <c r="M127" s="124"/>
      <c r="O127" s="14"/>
    </row>
    <row r="128" spans="1:15" ht="18.75" customHeight="1" x14ac:dyDescent="0.4">
      <c r="A128" s="47"/>
      <c r="B128" s="112" t="s">
        <v>48</v>
      </c>
      <c r="C128" s="113"/>
      <c r="D128" s="113"/>
      <c r="E128" s="112" t="s">
        <v>64</v>
      </c>
      <c r="F128" s="97"/>
      <c r="G128" s="97"/>
      <c r="H128" s="97"/>
      <c r="I128" s="112" t="s">
        <v>65</v>
      </c>
      <c r="J128" s="97"/>
      <c r="K128" s="97"/>
      <c r="L128" s="96" t="s">
        <v>51</v>
      </c>
      <c r="M128" s="97"/>
      <c r="O128" s="14"/>
    </row>
    <row r="129" spans="1:15" ht="35.25" x14ac:dyDescent="0.4">
      <c r="A129" s="50" t="s">
        <v>9</v>
      </c>
      <c r="B129" s="50"/>
      <c r="C129" s="106">
        <f>I33</f>
        <v>0</v>
      </c>
      <c r="D129" s="106"/>
      <c r="E129" s="107">
        <f>IF(AND($F$124&gt;=4,J33="150回以上"),C129*3000,0)</f>
        <v>0</v>
      </c>
      <c r="F129" s="107"/>
      <c r="G129" s="107"/>
      <c r="H129" s="107"/>
      <c r="I129" s="107">
        <f>IF(AND($F$125&gt;=4,J33="100回以上"),C129*2000,0)</f>
        <v>0</v>
      </c>
      <c r="J129" s="107"/>
      <c r="K129" s="107"/>
      <c r="L129" s="60">
        <f>IF(AND(E129=0,I129=0),COUNTIF(B33:H33,"&gt;=50"),0)</f>
        <v>0</v>
      </c>
      <c r="M129" s="72">
        <f>L129*100000</f>
        <v>0</v>
      </c>
      <c r="O129" s="14"/>
    </row>
    <row r="130" spans="1:15" ht="35.25" x14ac:dyDescent="0.4">
      <c r="A130" s="50" t="s">
        <v>21</v>
      </c>
      <c r="B130" s="50"/>
      <c r="C130" s="106">
        <f>I37</f>
        <v>0</v>
      </c>
      <c r="D130" s="106"/>
      <c r="E130" s="107">
        <f>IF(AND($F$124&gt;=4,J37="150回以上"),C130*3000,0)</f>
        <v>0</v>
      </c>
      <c r="F130" s="107"/>
      <c r="G130" s="107"/>
      <c r="H130" s="107"/>
      <c r="I130" s="107">
        <f>IF(AND($F$125&gt;=4,J37="100回以上"),C130*2000,0)</f>
        <v>0</v>
      </c>
      <c r="J130" s="107"/>
      <c r="K130" s="107"/>
      <c r="L130" s="60">
        <f>IF(AND(E130=0,I130=0),COUNTIF(B37:H37,"&gt;=50"),0)</f>
        <v>0</v>
      </c>
      <c r="M130" s="72">
        <f t="shared" ref="M130:M140" si="7">L130*100000</f>
        <v>0</v>
      </c>
      <c r="O130" s="14"/>
    </row>
    <row r="131" spans="1:15" ht="35.25" x14ac:dyDescent="0.4">
      <c r="A131" s="50" t="s">
        <v>22</v>
      </c>
      <c r="B131" s="50"/>
      <c r="C131" s="106">
        <f>I41</f>
        <v>0</v>
      </c>
      <c r="D131" s="106"/>
      <c r="E131" s="107">
        <f>IF(AND($F$124&gt;=4,J41="150回以上"),C131*3000,0)</f>
        <v>0</v>
      </c>
      <c r="F131" s="107"/>
      <c r="G131" s="107"/>
      <c r="H131" s="107"/>
      <c r="I131" s="107">
        <f>IF(AND($F$125&gt;=4,J41="100回以上"),C131*2000,0)</f>
        <v>0</v>
      </c>
      <c r="J131" s="107"/>
      <c r="K131" s="107"/>
      <c r="L131" s="60">
        <f>IF(AND(E131=0,I131=0),COUNTIF(B41:H41,"&gt;=50"),0)</f>
        <v>0</v>
      </c>
      <c r="M131" s="72">
        <f t="shared" si="7"/>
        <v>0</v>
      </c>
      <c r="O131" s="14"/>
    </row>
    <row r="132" spans="1:15" ht="35.25" x14ac:dyDescent="0.4">
      <c r="A132" s="50" t="s">
        <v>23</v>
      </c>
      <c r="B132" s="50"/>
      <c r="C132" s="106">
        <f>I45</f>
        <v>0</v>
      </c>
      <c r="D132" s="106"/>
      <c r="E132" s="107">
        <f>IF(AND($F$124&gt;=4,J45="150回以上"),C132*3000,0)</f>
        <v>0</v>
      </c>
      <c r="F132" s="107"/>
      <c r="G132" s="107"/>
      <c r="H132" s="107"/>
      <c r="I132" s="107">
        <f>IF(AND($F$125&gt;=4,J45="100回以上"),C132*2000,0)</f>
        <v>0</v>
      </c>
      <c r="J132" s="107"/>
      <c r="K132" s="107"/>
      <c r="L132" s="60">
        <f>IF(AND(E132=0,I132=0),COUNTIF(B45:H45,"&gt;=50"),0)</f>
        <v>0</v>
      </c>
      <c r="M132" s="72">
        <f t="shared" si="7"/>
        <v>0</v>
      </c>
      <c r="O132" s="14"/>
    </row>
    <row r="133" spans="1:15" ht="35.25" x14ac:dyDescent="0.4">
      <c r="A133" s="50" t="s">
        <v>24</v>
      </c>
      <c r="B133" s="50"/>
      <c r="C133" s="106">
        <f>I49</f>
        <v>0</v>
      </c>
      <c r="D133" s="106"/>
      <c r="E133" s="107">
        <f>IF(AND($F$124&gt;=4,J49="150回以上"),C133*3000,0)</f>
        <v>0</v>
      </c>
      <c r="F133" s="107"/>
      <c r="G133" s="107"/>
      <c r="H133" s="107"/>
      <c r="I133" s="107">
        <f>IF(AND($F$125&gt;=4,J49="100回以上"),C133*2000,0)</f>
        <v>0</v>
      </c>
      <c r="J133" s="107"/>
      <c r="K133" s="107"/>
      <c r="L133" s="60">
        <f>IF(AND(E133=0,I133=0),COUNTIF(B49:H49,"&gt;=50"),0)</f>
        <v>0</v>
      </c>
      <c r="M133" s="72">
        <f t="shared" si="7"/>
        <v>0</v>
      </c>
      <c r="O133" s="14"/>
    </row>
    <row r="134" spans="1:15" ht="35.25" x14ac:dyDescent="0.4">
      <c r="A134" s="50" t="s">
        <v>25</v>
      </c>
      <c r="B134" s="50"/>
      <c r="C134" s="106">
        <f>I57</f>
        <v>0</v>
      </c>
      <c r="D134" s="106"/>
      <c r="E134" s="107">
        <f>IF(AND($F$124&gt;=4,J57="150回以上"),C134*3000,0)</f>
        <v>0</v>
      </c>
      <c r="F134" s="107"/>
      <c r="G134" s="107"/>
      <c r="H134" s="107"/>
      <c r="I134" s="107">
        <f>IF(AND($F$125&gt;=4,J57="100回以上"),C134*2000,0)</f>
        <v>0</v>
      </c>
      <c r="J134" s="107"/>
      <c r="K134" s="107"/>
      <c r="L134" s="60">
        <f>IF(AND(E134=0,I134=0),COUNTIF(B57:H57,"&gt;=50"),0)</f>
        <v>0</v>
      </c>
      <c r="M134" s="72">
        <f t="shared" si="7"/>
        <v>0</v>
      </c>
      <c r="O134" s="14"/>
    </row>
    <row r="135" spans="1:15" ht="35.25" x14ac:dyDescent="0.4">
      <c r="A135" s="50" t="s">
        <v>26</v>
      </c>
      <c r="B135" s="50"/>
      <c r="C135" s="106">
        <f>I61</f>
        <v>0</v>
      </c>
      <c r="D135" s="106"/>
      <c r="E135" s="107">
        <f>IF(AND($F$124&gt;=4,J61="150回以上"),C135*3000,0)</f>
        <v>0</v>
      </c>
      <c r="F135" s="107"/>
      <c r="G135" s="107"/>
      <c r="H135" s="107"/>
      <c r="I135" s="107">
        <f>IF(AND($F$125&gt;=4,J61="100回以上"),C135*2000,0)</f>
        <v>0</v>
      </c>
      <c r="J135" s="107"/>
      <c r="K135" s="107"/>
      <c r="L135" s="60">
        <f>IF(AND(E135=0,I135=0),COUNTIF(B61:H61,"&gt;=50"),0)</f>
        <v>0</v>
      </c>
      <c r="M135" s="72">
        <f t="shared" si="7"/>
        <v>0</v>
      </c>
      <c r="O135" s="14"/>
    </row>
    <row r="136" spans="1:15" ht="35.25" x14ac:dyDescent="0.4">
      <c r="A136" s="50" t="s">
        <v>27</v>
      </c>
      <c r="B136" s="50"/>
      <c r="C136" s="106">
        <f>I65</f>
        <v>0</v>
      </c>
      <c r="D136" s="106"/>
      <c r="E136" s="107">
        <f>IF(AND($F$124&gt;=4,J65="150回以上"),C136*3000,0)</f>
        <v>0</v>
      </c>
      <c r="F136" s="107"/>
      <c r="G136" s="107"/>
      <c r="H136" s="107"/>
      <c r="I136" s="107">
        <f>IF(AND($F$125&gt;=4,J65="100回以上"),C136*2000,0)</f>
        <v>0</v>
      </c>
      <c r="J136" s="107"/>
      <c r="K136" s="107"/>
      <c r="L136" s="60">
        <f>IF(AND(E136=0,I136=0),COUNTIF(B65:H65,"&gt;=50"),0)</f>
        <v>0</v>
      </c>
      <c r="M136" s="72">
        <f t="shared" si="7"/>
        <v>0</v>
      </c>
      <c r="O136" s="14"/>
    </row>
    <row r="137" spans="1:15" ht="35.25" x14ac:dyDescent="0.4">
      <c r="A137" s="50" t="s">
        <v>28</v>
      </c>
      <c r="B137" s="50"/>
      <c r="C137" s="106">
        <f>I69</f>
        <v>0</v>
      </c>
      <c r="D137" s="106"/>
      <c r="E137" s="107">
        <f>IF(AND($F$124&gt;=4,J69="150回以上"),C137*3000,0)</f>
        <v>0</v>
      </c>
      <c r="F137" s="107"/>
      <c r="G137" s="107"/>
      <c r="H137" s="107"/>
      <c r="I137" s="107">
        <f>IF(AND($F$125&gt;=4,J69="100回以上"),C137*2000,0)</f>
        <v>0</v>
      </c>
      <c r="J137" s="107"/>
      <c r="K137" s="107"/>
      <c r="L137" s="60">
        <f>IF(AND(E137=0,I137=0),COUNTIF(B69:H69,"&gt;=50"),0)</f>
        <v>0</v>
      </c>
      <c r="M137" s="72">
        <f t="shared" si="7"/>
        <v>0</v>
      </c>
      <c r="O137" s="14"/>
    </row>
    <row r="138" spans="1:15" ht="35.25" x14ac:dyDescent="0.4">
      <c r="A138" s="50" t="s">
        <v>29</v>
      </c>
      <c r="B138" s="50"/>
      <c r="C138" s="106">
        <f>I73</f>
        <v>0</v>
      </c>
      <c r="D138" s="106"/>
      <c r="E138" s="107">
        <f>IF(AND($F$124&gt;=4,J73="150回以上"),C138*3000,0)</f>
        <v>0</v>
      </c>
      <c r="F138" s="107"/>
      <c r="G138" s="107"/>
      <c r="H138" s="107"/>
      <c r="I138" s="107">
        <f>IF(AND($F$125&gt;=4,J73="100回以上"),C138*2000,0)</f>
        <v>0</v>
      </c>
      <c r="J138" s="107"/>
      <c r="K138" s="107"/>
      <c r="L138" s="60">
        <f>IF(AND(E138=0,I138=0),COUNTIF(B73:H73,"&gt;=50"),0)</f>
        <v>0</v>
      </c>
      <c r="M138" s="72">
        <f t="shared" si="7"/>
        <v>0</v>
      </c>
      <c r="O138" s="14"/>
    </row>
    <row r="139" spans="1:15" ht="35.25" x14ac:dyDescent="0.4">
      <c r="A139" s="50" t="s">
        <v>30</v>
      </c>
      <c r="B139" s="50"/>
      <c r="C139" s="106">
        <f>I77</f>
        <v>0</v>
      </c>
      <c r="D139" s="106"/>
      <c r="E139" s="107">
        <f>IF(AND($F$124&gt;=4,J77="150回以上"),C139*3000,0)</f>
        <v>0</v>
      </c>
      <c r="F139" s="107"/>
      <c r="G139" s="107"/>
      <c r="H139" s="107"/>
      <c r="I139" s="107">
        <f>IF(AND($F$125&gt;=4,J77="100回以上"),C139*2000,0)</f>
        <v>0</v>
      </c>
      <c r="J139" s="107"/>
      <c r="K139" s="107"/>
      <c r="L139" s="60">
        <f>IF(AND(E139=0,I139=0),COUNTIF(B77:H77,"&gt;=50"),0)</f>
        <v>0</v>
      </c>
      <c r="M139" s="72">
        <f t="shared" si="7"/>
        <v>0</v>
      </c>
      <c r="O139" s="14"/>
    </row>
    <row r="140" spans="1:15" ht="36" thickBot="1" x14ac:dyDescent="0.45">
      <c r="A140" s="53" t="s">
        <v>31</v>
      </c>
      <c r="B140" s="53"/>
      <c r="C140" s="99">
        <f>I81</f>
        <v>0</v>
      </c>
      <c r="D140" s="99"/>
      <c r="E140" s="103">
        <f>IF(AND($F$124&gt;=4,J81="150回以上"),C140*3000,0)</f>
        <v>0</v>
      </c>
      <c r="F140" s="103"/>
      <c r="G140" s="103"/>
      <c r="H140" s="103"/>
      <c r="I140" s="103">
        <f>IF(AND($F$125&gt;=4,J81="100回以上"),C140*2000,0)</f>
        <v>0</v>
      </c>
      <c r="J140" s="103"/>
      <c r="K140" s="103"/>
      <c r="L140" s="61">
        <f>IF(AND(E140=0,I140=0),COUNTIF(B81:H81,"&gt;=50"),0)</f>
        <v>0</v>
      </c>
      <c r="M140" s="73">
        <f t="shared" si="7"/>
        <v>0</v>
      </c>
    </row>
    <row r="141" spans="1:15" ht="36" thickTop="1" x14ac:dyDescent="0.4">
      <c r="A141" s="54" t="s">
        <v>45</v>
      </c>
      <c r="B141" s="54"/>
      <c r="C141" s="104">
        <f>SUM(C129:D140)</f>
        <v>0</v>
      </c>
      <c r="D141" s="104"/>
      <c r="E141" s="105">
        <f>SUM(E129:H140)</f>
        <v>0</v>
      </c>
      <c r="F141" s="105"/>
      <c r="G141" s="105"/>
      <c r="H141" s="105"/>
      <c r="I141" s="105">
        <f>SUM(I129:K140)</f>
        <v>0</v>
      </c>
      <c r="J141" s="105"/>
      <c r="K141" s="105"/>
      <c r="L141" s="62">
        <f>SUM(L129:L140)</f>
        <v>0</v>
      </c>
      <c r="M141" s="74">
        <f>SUM(M129:M140)</f>
        <v>0</v>
      </c>
    </row>
    <row r="142" spans="1:15" s="77" customFormat="1" ht="48" customHeight="1" x14ac:dyDescent="0.4">
      <c r="A142" s="76"/>
      <c r="B142" s="76"/>
      <c r="C142" s="117"/>
      <c r="D142" s="117"/>
      <c r="E142" s="76"/>
      <c r="F142" s="76"/>
      <c r="G142" s="76"/>
      <c r="H142" s="76"/>
      <c r="I142" s="76"/>
      <c r="J142" s="76"/>
      <c r="K142" s="76"/>
      <c r="L142" s="76"/>
      <c r="M142" s="76"/>
    </row>
    <row r="143" spans="1:15" s="77" customFormat="1" ht="35.25" x14ac:dyDescent="0.4">
      <c r="A143" s="78" t="s">
        <v>36</v>
      </c>
      <c r="B143" s="90"/>
      <c r="C143" s="98"/>
      <c r="D143" s="98"/>
      <c r="E143" s="98"/>
      <c r="F143" s="98"/>
      <c r="G143" s="91"/>
      <c r="H143" s="114" t="s">
        <v>37</v>
      </c>
      <c r="I143" s="115"/>
      <c r="J143" s="116"/>
      <c r="K143" s="100"/>
      <c r="L143" s="101"/>
      <c r="M143" s="102"/>
      <c r="N143" s="37"/>
    </row>
    <row r="144" spans="1:15" s="77" customFormat="1" ht="35.25" x14ac:dyDescent="0.4">
      <c r="A144" s="78" t="s">
        <v>38</v>
      </c>
      <c r="B144" s="90"/>
      <c r="C144" s="98"/>
      <c r="D144" s="98"/>
      <c r="E144" s="98"/>
      <c r="F144" s="98"/>
      <c r="G144" s="91"/>
      <c r="H144" s="114" t="s">
        <v>39</v>
      </c>
      <c r="I144" s="115"/>
      <c r="J144" s="116"/>
      <c r="K144" s="100"/>
      <c r="L144" s="101"/>
      <c r="M144" s="102"/>
      <c r="N144" s="36"/>
    </row>
    <row r="145" spans="1:15" s="77" customFormat="1" ht="30" customHeight="1" x14ac:dyDescent="0.4">
      <c r="A145" s="78" t="s">
        <v>40</v>
      </c>
      <c r="B145" s="90"/>
      <c r="C145" s="98"/>
      <c r="D145" s="98"/>
      <c r="E145" s="98"/>
      <c r="F145" s="98"/>
      <c r="G145" s="91"/>
      <c r="H145" s="114" t="s">
        <v>41</v>
      </c>
      <c r="I145" s="115"/>
      <c r="J145" s="116"/>
      <c r="K145" s="100"/>
      <c r="L145" s="101"/>
      <c r="M145" s="102"/>
      <c r="N145" s="36"/>
    </row>
    <row r="146" spans="1:15" s="77" customFormat="1" ht="30" customHeight="1" x14ac:dyDescent="0.4">
      <c r="A146" s="78" t="s">
        <v>43</v>
      </c>
      <c r="B146" s="90"/>
      <c r="C146" s="98"/>
      <c r="D146" s="98"/>
      <c r="E146" s="98"/>
      <c r="F146" s="98"/>
      <c r="G146" s="98"/>
      <c r="H146" s="98"/>
      <c r="I146" s="98"/>
      <c r="J146" s="98"/>
      <c r="K146" s="98"/>
      <c r="L146" s="98"/>
      <c r="M146" s="91"/>
      <c r="N146" s="35"/>
    </row>
    <row r="147" spans="1:15" s="77" customFormat="1" ht="30" customHeight="1" x14ac:dyDescent="0.4">
      <c r="A147" s="78" t="s">
        <v>42</v>
      </c>
      <c r="B147" s="90"/>
      <c r="C147" s="98"/>
      <c r="D147" s="98"/>
      <c r="E147" s="98"/>
      <c r="F147" s="98"/>
      <c r="G147" s="98"/>
      <c r="H147" s="98"/>
      <c r="I147" s="98"/>
      <c r="J147" s="98"/>
      <c r="K147" s="98"/>
      <c r="L147" s="98"/>
      <c r="M147" s="91"/>
      <c r="N147" s="38"/>
      <c r="O147" s="39"/>
    </row>
    <row r="149" spans="1:15" s="77" customFormat="1" ht="45" customHeight="1" x14ac:dyDescent="0.4">
      <c r="A149" s="75" t="s">
        <v>71</v>
      </c>
    </row>
    <row r="150" spans="1:15" s="77" customFormat="1" ht="30" customHeight="1" x14ac:dyDescent="0.4">
      <c r="A150" s="51" t="s">
        <v>72</v>
      </c>
      <c r="B150" s="87" t="s">
        <v>74</v>
      </c>
      <c r="C150" s="88"/>
      <c r="D150" s="89"/>
      <c r="E150" s="81"/>
      <c r="F150" s="82"/>
      <c r="G150" s="82"/>
      <c r="H150" s="82"/>
      <c r="I150" s="82"/>
      <c r="J150" s="82"/>
      <c r="K150" s="84" t="s">
        <v>75</v>
      </c>
      <c r="L150" s="90"/>
      <c r="M150" s="91"/>
      <c r="N150" s="85"/>
      <c r="O150" s="85"/>
    </row>
    <row r="151" spans="1:15" s="77" customFormat="1" ht="30" customHeight="1" x14ac:dyDescent="0.4">
      <c r="A151" s="51" t="s">
        <v>73</v>
      </c>
      <c r="B151" s="87" t="s">
        <v>78</v>
      </c>
      <c r="C151" s="88"/>
      <c r="D151" s="89"/>
      <c r="E151" s="81"/>
      <c r="F151" s="82"/>
      <c r="G151" s="82"/>
      <c r="H151" s="82"/>
      <c r="I151" s="82"/>
      <c r="J151" s="82"/>
      <c r="K151" s="84" t="s">
        <v>75</v>
      </c>
      <c r="L151" s="81"/>
      <c r="M151" s="83"/>
      <c r="N151" s="85"/>
      <c r="O151" s="85"/>
    </row>
    <row r="152" spans="1:15" x14ac:dyDescent="0.4">
      <c r="C152" s="109"/>
      <c r="D152" s="109"/>
    </row>
    <row r="153" spans="1:15" x14ac:dyDescent="0.4">
      <c r="C153" s="109"/>
      <c r="D153" s="109"/>
    </row>
    <row r="154" spans="1:15" x14ac:dyDescent="0.4">
      <c r="C154" s="109"/>
      <c r="D154" s="109"/>
    </row>
    <row r="155" spans="1:15" x14ac:dyDescent="0.4">
      <c r="C155" s="109"/>
      <c r="D155" s="109"/>
    </row>
    <row r="156" spans="1:15" x14ac:dyDescent="0.4">
      <c r="C156" s="109"/>
      <c r="D156" s="109"/>
    </row>
    <row r="157" spans="1:15" x14ac:dyDescent="0.4">
      <c r="C157" s="109"/>
      <c r="D157" s="109"/>
    </row>
    <row r="158" spans="1:15" x14ac:dyDescent="0.4">
      <c r="C158" s="109"/>
      <c r="D158" s="109"/>
    </row>
    <row r="159" spans="1:15" x14ac:dyDescent="0.4">
      <c r="C159" s="109"/>
      <c r="D159" s="109"/>
    </row>
    <row r="160" spans="1:15" x14ac:dyDescent="0.4">
      <c r="C160" s="109"/>
      <c r="D160" s="109"/>
    </row>
    <row r="161" spans="3:4" x14ac:dyDescent="0.4">
      <c r="C161" s="109"/>
      <c r="D161" s="109"/>
    </row>
    <row r="162" spans="3:4" x14ac:dyDescent="0.4">
      <c r="C162" s="109"/>
      <c r="D162" s="109"/>
    </row>
    <row r="163" spans="3:4" x14ac:dyDescent="0.4">
      <c r="C163" s="109"/>
      <c r="D163" s="109"/>
    </row>
    <row r="164" spans="3:4" x14ac:dyDescent="0.4">
      <c r="C164" s="109"/>
      <c r="D164" s="109"/>
    </row>
  </sheetData>
  <mergeCells count="177">
    <mergeCell ref="K18:M18"/>
    <mergeCell ref="K19:M19"/>
    <mergeCell ref="K10:M10"/>
    <mergeCell ref="K11:M11"/>
    <mergeCell ref="K12:M12"/>
    <mergeCell ref="B13:H13"/>
    <mergeCell ref="K13:M13"/>
    <mergeCell ref="K14:M14"/>
    <mergeCell ref="B25:H25"/>
    <mergeCell ref="K25:M25"/>
    <mergeCell ref="B11:E11"/>
    <mergeCell ref="B10:E10"/>
    <mergeCell ref="I6:I7"/>
    <mergeCell ref="J6:J7"/>
    <mergeCell ref="K6:M7"/>
    <mergeCell ref="K8:M8"/>
    <mergeCell ref="B9:H9"/>
    <mergeCell ref="K9:M9"/>
    <mergeCell ref="K15:M15"/>
    <mergeCell ref="K16:M16"/>
    <mergeCell ref="B17:H17"/>
    <mergeCell ref="K17:M17"/>
    <mergeCell ref="K27:M27"/>
    <mergeCell ref="K28:M28"/>
    <mergeCell ref="B29:H29"/>
    <mergeCell ref="K29:M29"/>
    <mergeCell ref="K20:M20"/>
    <mergeCell ref="B21:H21"/>
    <mergeCell ref="K21:M21"/>
    <mergeCell ref="K22:M22"/>
    <mergeCell ref="K23:M23"/>
    <mergeCell ref="K24:M24"/>
    <mergeCell ref="K26:M26"/>
    <mergeCell ref="K36:M36"/>
    <mergeCell ref="K37:M37"/>
    <mergeCell ref="K38:M38"/>
    <mergeCell ref="K39:M39"/>
    <mergeCell ref="K40:M40"/>
    <mergeCell ref="K41:M41"/>
    <mergeCell ref="K30:M30"/>
    <mergeCell ref="K31:M31"/>
    <mergeCell ref="K32:M32"/>
    <mergeCell ref="K33:M33"/>
    <mergeCell ref="K34:M34"/>
    <mergeCell ref="K35:M35"/>
    <mergeCell ref="K48:M48"/>
    <mergeCell ref="K49:M49"/>
    <mergeCell ref="K50:M50"/>
    <mergeCell ref="K51:M51"/>
    <mergeCell ref="I54:I55"/>
    <mergeCell ref="J54:J55"/>
    <mergeCell ref="K54:M55"/>
    <mergeCell ref="K42:M42"/>
    <mergeCell ref="K43:M43"/>
    <mergeCell ref="K44:M44"/>
    <mergeCell ref="K45:M45"/>
    <mergeCell ref="K46:M46"/>
    <mergeCell ref="K47:M47"/>
    <mergeCell ref="K62:M62"/>
    <mergeCell ref="K63:M63"/>
    <mergeCell ref="K64:M64"/>
    <mergeCell ref="K65:M65"/>
    <mergeCell ref="K66:M66"/>
    <mergeCell ref="K67:M67"/>
    <mergeCell ref="K56:M56"/>
    <mergeCell ref="K57:M57"/>
    <mergeCell ref="K58:M58"/>
    <mergeCell ref="K59:M59"/>
    <mergeCell ref="K60:M60"/>
    <mergeCell ref="K61:M61"/>
    <mergeCell ref="K74:M74"/>
    <mergeCell ref="K75:M75"/>
    <mergeCell ref="K76:M76"/>
    <mergeCell ref="K77:M77"/>
    <mergeCell ref="K78:M78"/>
    <mergeCell ref="K79:M79"/>
    <mergeCell ref="K68:M68"/>
    <mergeCell ref="K69:M69"/>
    <mergeCell ref="K70:M70"/>
    <mergeCell ref="K71:M71"/>
    <mergeCell ref="K72:M72"/>
    <mergeCell ref="K73:M73"/>
    <mergeCell ref="A111:M111"/>
    <mergeCell ref="A115:M115"/>
    <mergeCell ref="K80:M80"/>
    <mergeCell ref="K81:M81"/>
    <mergeCell ref="K82:M82"/>
    <mergeCell ref="K83:M83"/>
    <mergeCell ref="F118:H118"/>
    <mergeCell ref="E127:H127"/>
    <mergeCell ref="I127:K127"/>
    <mergeCell ref="L127:M127"/>
    <mergeCell ref="J90:K90"/>
    <mergeCell ref="J89:K89"/>
    <mergeCell ref="J88:K88"/>
    <mergeCell ref="K106:M106"/>
    <mergeCell ref="K108:M108"/>
    <mergeCell ref="A92:M96"/>
    <mergeCell ref="C100:K100"/>
    <mergeCell ref="C129:D129"/>
    <mergeCell ref="E129:H129"/>
    <mergeCell ref="I129:K129"/>
    <mergeCell ref="E128:H128"/>
    <mergeCell ref="I128:K128"/>
    <mergeCell ref="C132:D132"/>
    <mergeCell ref="E132:H132"/>
    <mergeCell ref="I132:K132"/>
    <mergeCell ref="C133:D133"/>
    <mergeCell ref="E133:H133"/>
    <mergeCell ref="I133:K133"/>
    <mergeCell ref="C130:D130"/>
    <mergeCell ref="E130:H130"/>
    <mergeCell ref="I130:K130"/>
    <mergeCell ref="C131:D131"/>
    <mergeCell ref="E131:H131"/>
    <mergeCell ref="I131:K131"/>
    <mergeCell ref="I139:K139"/>
    <mergeCell ref="C136:D136"/>
    <mergeCell ref="E136:H136"/>
    <mergeCell ref="I136:K136"/>
    <mergeCell ref="C137:D137"/>
    <mergeCell ref="E137:H137"/>
    <mergeCell ref="I137:K137"/>
    <mergeCell ref="C134:D134"/>
    <mergeCell ref="E134:H134"/>
    <mergeCell ref="I134:K134"/>
    <mergeCell ref="C135:D135"/>
    <mergeCell ref="E135:H135"/>
    <mergeCell ref="I135:K135"/>
    <mergeCell ref="C163:D163"/>
    <mergeCell ref="C164:D164"/>
    <mergeCell ref="D88:H88"/>
    <mergeCell ref="D89:H89"/>
    <mergeCell ref="D90:H90"/>
    <mergeCell ref="B127:D127"/>
    <mergeCell ref="B128:D128"/>
    <mergeCell ref="C157:D157"/>
    <mergeCell ref="C158:D158"/>
    <mergeCell ref="C159:D159"/>
    <mergeCell ref="C160:D160"/>
    <mergeCell ref="C161:D161"/>
    <mergeCell ref="C162:D162"/>
    <mergeCell ref="C152:D152"/>
    <mergeCell ref="C153:D153"/>
    <mergeCell ref="C154:D154"/>
    <mergeCell ref="C155:D155"/>
    <mergeCell ref="C156:D156"/>
    <mergeCell ref="H145:J145"/>
    <mergeCell ref="C142:D142"/>
    <mergeCell ref="H143:J143"/>
    <mergeCell ref="H144:J144"/>
    <mergeCell ref="B146:M146"/>
    <mergeCell ref="B147:M147"/>
    <mergeCell ref="B151:D151"/>
    <mergeCell ref="L150:M150"/>
    <mergeCell ref="B150:D150"/>
    <mergeCell ref="B1:I1"/>
    <mergeCell ref="B52:I52"/>
    <mergeCell ref="L128:M128"/>
    <mergeCell ref="B143:G143"/>
    <mergeCell ref="B144:G144"/>
    <mergeCell ref="B145:G145"/>
    <mergeCell ref="C140:D140"/>
    <mergeCell ref="K145:M145"/>
    <mergeCell ref="K143:M143"/>
    <mergeCell ref="K144:M144"/>
    <mergeCell ref="E140:H140"/>
    <mergeCell ref="I140:K140"/>
    <mergeCell ref="C141:D141"/>
    <mergeCell ref="E141:H141"/>
    <mergeCell ref="I141:K141"/>
    <mergeCell ref="C138:D138"/>
    <mergeCell ref="E138:H138"/>
    <mergeCell ref="I138:K138"/>
    <mergeCell ref="C139:D139"/>
    <mergeCell ref="E139:H139"/>
    <mergeCell ref="B99:M99"/>
  </mergeCells>
  <phoneticPr fontId="2"/>
  <dataValidations disablePrompts="1" count="1">
    <dataValidation type="list" allowBlank="1" showInputMessage="1" sqref="J37 J41 J45 J49 J81 J61 J65 J69 J73 J77 J57 J33 J9 J13 J17 J25 J21 J29">
      <formula1>"100回未満,100回以上,150回以上"</formula1>
    </dataValidation>
  </dataValidations>
  <pageMargins left="0.70866141732283472" right="0.70866141732283472" top="0.74803149606299213" bottom="0.74803149606299213" header="0.31496062992125984" footer="0.31496062992125984"/>
  <pageSetup paperSize="9" scale="43" fitToHeight="0" orientation="portrait" cellComments="asDisplayed" r:id="rId1"/>
  <rowBreaks count="2" manualBreakCount="2">
    <brk id="51" max="12" man="1"/>
    <brk id="100"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診療所用</vt:lpstr>
      <vt:lpstr>診療所用!Print_Area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富山県</cp:lastModifiedBy>
  <cp:lastPrinted>2021-07-20T08:15:49Z</cp:lastPrinted>
  <dcterms:created xsi:type="dcterms:W3CDTF">2021-05-25T06:48:22Z</dcterms:created>
  <dcterms:modified xsi:type="dcterms:W3CDTF">2021-07-22T02:10:59Z</dcterms:modified>
</cp:coreProperties>
</file>